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n20054/Downloads/"/>
    </mc:Choice>
  </mc:AlternateContent>
  <xr:revisionPtr revIDLastSave="0" documentId="13_ncr:1_{EBAD834B-5720-6146-B851-7A22081631F4}" xr6:coauthVersionLast="47" xr6:coauthVersionMax="47" xr10:uidLastSave="{00000000-0000-0000-0000-000000000000}"/>
  <bookViews>
    <workbookView xWindow="0" yWindow="500" windowWidth="33600" windowHeight="19400" xr2:uid="{00000000-000D-0000-FFFF-FFFF00000000}"/>
  </bookViews>
  <sheets>
    <sheet name="Budsjett 2021" sheetId="1" r:id="rId1"/>
    <sheet name="Utregning år til FI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0" i="1" l="1"/>
  <c r="B136" i="1" s="1"/>
  <c r="C136" i="1" s="1"/>
  <c r="C119" i="1"/>
  <c r="C118" i="1"/>
  <c r="C117" i="1"/>
  <c r="C116" i="1"/>
  <c r="C113" i="1"/>
  <c r="B112" i="1"/>
  <c r="B111" i="1"/>
  <c r="B110" i="1"/>
  <c r="B109" i="1"/>
  <c r="B108" i="1"/>
  <c r="B107" i="1"/>
  <c r="B104" i="1"/>
  <c r="B132" i="1" s="1"/>
  <c r="C132" i="1" s="1"/>
  <c r="C103" i="1"/>
  <c r="C102" i="1"/>
  <c r="C101" i="1"/>
  <c r="C100" i="1"/>
  <c r="C99" i="1"/>
  <c r="C95" i="1"/>
  <c r="B94" i="1"/>
  <c r="C94" i="1" s="1"/>
  <c r="C93" i="1"/>
  <c r="B92" i="1"/>
  <c r="C92" i="1" s="1"/>
  <c r="B91" i="1"/>
  <c r="C91" i="1" s="1"/>
  <c r="B90" i="1"/>
  <c r="B87" i="1"/>
  <c r="B134" i="1" s="1"/>
  <c r="C134" i="1" s="1"/>
  <c r="C86" i="1"/>
  <c r="C85" i="1"/>
  <c r="C84" i="1"/>
  <c r="C83" i="1"/>
  <c r="C82" i="1"/>
  <c r="C81" i="1"/>
  <c r="B78" i="1"/>
  <c r="B130" i="1" s="1"/>
  <c r="C130" i="1" s="1"/>
  <c r="C77" i="1"/>
  <c r="C76" i="1"/>
  <c r="C75" i="1"/>
  <c r="C74" i="1"/>
  <c r="C73" i="1"/>
  <c r="C72" i="1"/>
  <c r="C68" i="1"/>
  <c r="C67" i="1"/>
  <c r="B66" i="1"/>
  <c r="C66" i="1" s="1"/>
  <c r="C65" i="1"/>
  <c r="C64" i="1"/>
  <c r="C63" i="1"/>
  <c r="B59" i="1"/>
  <c r="B128" i="1" s="1"/>
  <c r="C128" i="1" s="1"/>
  <c r="C58" i="1"/>
  <c r="C57" i="1"/>
  <c r="C56" i="1"/>
  <c r="C55" i="1"/>
  <c r="C54" i="1"/>
  <c r="C53" i="1"/>
  <c r="C52" i="1"/>
  <c r="C51" i="1"/>
  <c r="B48" i="1"/>
  <c r="B127" i="1" s="1"/>
  <c r="C127" i="1" s="1"/>
  <c r="C47" i="1"/>
  <c r="C46" i="1"/>
  <c r="C45" i="1"/>
  <c r="C44" i="1"/>
  <c r="C43" i="1"/>
  <c r="C42" i="1"/>
  <c r="C41" i="1"/>
  <c r="C40" i="1"/>
  <c r="C39" i="1"/>
  <c r="B36" i="1"/>
  <c r="B135" i="1" s="1"/>
  <c r="C135" i="1" s="1"/>
  <c r="C35" i="1"/>
  <c r="C34" i="1"/>
  <c r="C33" i="1"/>
  <c r="C32" i="1"/>
  <c r="C31" i="1"/>
  <c r="C30" i="1"/>
  <c r="B27" i="1"/>
  <c r="B126" i="1" s="1"/>
  <c r="C26" i="1"/>
  <c r="C25" i="1"/>
  <c r="C24" i="1"/>
  <c r="C23" i="1"/>
  <c r="C22" i="1"/>
  <c r="B18" i="1"/>
  <c r="B124" i="1" s="1"/>
  <c r="C17" i="1"/>
  <c r="C16" i="1"/>
  <c r="C15" i="1"/>
  <c r="C14" i="1"/>
  <c r="C13" i="1"/>
  <c r="C12" i="1"/>
  <c r="C8" i="1"/>
  <c r="C7" i="1"/>
  <c r="C6" i="1"/>
  <c r="C5" i="1"/>
  <c r="B5" i="1"/>
  <c r="B9" i="1" s="1"/>
  <c r="B123" i="1" s="1"/>
  <c r="C4" i="1"/>
  <c r="C3" i="1"/>
  <c r="C78" i="1" l="1"/>
  <c r="C120" i="1"/>
  <c r="C59" i="1"/>
  <c r="C69" i="1"/>
  <c r="C36" i="1"/>
  <c r="C27" i="1"/>
  <c r="C9" i="1"/>
  <c r="C18" i="1"/>
  <c r="C48" i="1"/>
  <c r="B96" i="1"/>
  <c r="B131" i="1" s="1"/>
  <c r="C131" i="1" s="1"/>
  <c r="B113" i="1"/>
  <c r="B133" i="1" s="1"/>
  <c r="C133" i="1" s="1"/>
  <c r="C104" i="1"/>
  <c r="C87" i="1"/>
  <c r="C123" i="1"/>
  <c r="C126" i="1"/>
  <c r="B143" i="1"/>
  <c r="C124" i="1"/>
  <c r="B125" i="1"/>
  <c r="C125" i="1" s="1"/>
  <c r="C2" i="2" s="1"/>
  <c r="E1" i="2" s="1"/>
  <c r="B69" i="1"/>
  <c r="B129" i="1" s="1"/>
  <c r="C129" i="1" s="1"/>
  <c r="C90" i="1"/>
  <c r="C96" i="1" s="1"/>
  <c r="B137" i="1" l="1"/>
  <c r="B144" i="1" l="1"/>
  <c r="A2" i="2" s="1"/>
  <c r="E2" i="2" s="1"/>
  <c r="C137" i="1"/>
  <c r="B139" i="1"/>
  <c r="C139" i="1" l="1"/>
  <c r="A139" i="1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D2" i="2"/>
  <c r="B145" i="1" s="1"/>
</calcChain>
</file>

<file path=xl/sharedStrings.xml><?xml version="1.0" encoding="utf-8"?>
<sst xmlns="http://schemas.openxmlformats.org/spreadsheetml/2006/main" count="334" uniqueCount="323">
  <si>
    <t>Lagre en kopi og fyll inn dine tall i de hvite feltene. Vil du bruke Excel må du velge File - Download - Excel</t>
  </si>
  <si>
    <t>Spørsmål eller kommentarer? Kontakt meg på @Slikblirdurik</t>
  </si>
  <si>
    <t>INNTEKTER</t>
  </si>
  <si>
    <t>Pr mnd</t>
  </si>
  <si>
    <t>Pr år</t>
  </si>
  <si>
    <t>Forklaring</t>
  </si>
  <si>
    <t>Her kan du finne mer informasjon</t>
  </si>
  <si>
    <t>Netto lønn/pensjon</t>
  </si>
  <si>
    <t>Månedlig lønn etter at skatt er trukket fra</t>
  </si>
  <si>
    <t>Sjekk hvor mye skatt du skal betale på Skatteetaten.no</t>
  </si>
  <si>
    <t>Netto lønn/pensjon partner</t>
  </si>
  <si>
    <t>Legg inn hvis dere skriver felles budsjett, eller om dere overfører penger til hverandre</t>
  </si>
  <si>
    <t>Barnetrygd</t>
  </si>
  <si>
    <t>Ordinær sats for barn under 6 år: 1654,- For barn fra 6-17 år: 1054,-</t>
  </si>
  <si>
    <t>Se utvidede/oppdaterte satser på NAV.no</t>
  </si>
  <si>
    <t>Leieinntekter</t>
  </si>
  <si>
    <t>Tjen penger på tingene dine</t>
  </si>
  <si>
    <t>Selge på Finn/Tise etc.</t>
  </si>
  <si>
    <t>Slik lykkes du med å selge på finn.no</t>
  </si>
  <si>
    <t>Andre inntekter</t>
  </si>
  <si>
    <t>Sum inntekter</t>
  </si>
  <si>
    <t>SPARING/INVESTERING</t>
  </si>
  <si>
    <t>Nedbetaling av lån</t>
  </si>
  <si>
    <t>Legg inn avdraget du betaler, dvs. terminbeløp med renteutgiftene trukket fra</t>
  </si>
  <si>
    <t>Når er det lurt å betale ned på lån?</t>
  </si>
  <si>
    <t>Overføring til bufferkonto</t>
  </si>
  <si>
    <t>Bufferkontoen bør være på minst 10.000 kr. Prioriter dette før investeringer</t>
  </si>
  <si>
    <t>Les mer om bufferkonto</t>
  </si>
  <si>
    <t>Spar til en drøm</t>
  </si>
  <si>
    <t>Kjøpe bil? Ferietur 2022? Sparing med kort tidshorisont kan godt være i banken</t>
  </si>
  <si>
    <t>Les mer om sparemål</t>
  </si>
  <si>
    <t>Fondssparing</t>
  </si>
  <si>
    <t>Sparing til fremtiden (minst 5 år) bør stå i fond</t>
  </si>
  <si>
    <t>Spar enkelt i fond med Kron</t>
  </si>
  <si>
    <t>Sparing til barn</t>
  </si>
  <si>
    <t>Spar i fond, i banken taper pengene verdi hvert år</t>
  </si>
  <si>
    <t>Les mer om sparing til barn</t>
  </si>
  <si>
    <t>Andre investeringer</t>
  </si>
  <si>
    <t>Kjøpe enkeltaksjer? Prøve crowdfunding? Investere i krypto? Kjøpe gull?</t>
  </si>
  <si>
    <t>Slik tjener jeg penger på bedriftslån</t>
  </si>
  <si>
    <t>Sum sparing/investering</t>
  </si>
  <si>
    <t>UTGIFTER</t>
  </si>
  <si>
    <t>Lån</t>
  </si>
  <si>
    <t>Boliglån</t>
  </si>
  <si>
    <t>Legg inn renteutgiftene her, og avdragene under sparing</t>
  </si>
  <si>
    <t>Sjekk om du kan få billigere boliglån på Finansportalen.no</t>
  </si>
  <si>
    <t>Studielån</t>
  </si>
  <si>
    <t>Billån</t>
  </si>
  <si>
    <t>Er det lurt å ta opp lån for å kjøpe bil?</t>
  </si>
  <si>
    <t>Kredittkort</t>
  </si>
  <si>
    <t>Har du kredittkortgjeld, eller annen dyr gjeld, bør du prioritere å betale ned denne foran all annen sparing/investering/unødvendig forbruk</t>
  </si>
  <si>
    <t>Andre lån</t>
  </si>
  <si>
    <t>Sum lån</t>
  </si>
  <si>
    <t>Forbruksutgifter</t>
  </si>
  <si>
    <t>Mat og drikke</t>
  </si>
  <si>
    <t>Her har jeg tatt utgangspunkt i SIFOs referansebudsjett for 2 voksne og 2 barn</t>
  </si>
  <si>
    <t>Sjekk tallene for din husholdning på oslomet.no</t>
  </si>
  <si>
    <t>Andre dagligvarer</t>
  </si>
  <si>
    <t>Slik halverte vi utgiftene våre til mat</t>
  </si>
  <si>
    <t>Husholdningsartikler</t>
  </si>
  <si>
    <t>Personlig pleie</t>
  </si>
  <si>
    <t>Jeg bruker nesten ingenting på dette</t>
  </si>
  <si>
    <t>Klær og sko</t>
  </si>
  <si>
    <t>Kan du kjøpe brukt? Ta vare på og reparer det du har. Prioriter kvalitet og gode materialer</t>
  </si>
  <si>
    <t>Andre forbruksvarer</t>
  </si>
  <si>
    <t>Sum andre forbruksutgifter</t>
  </si>
  <si>
    <t>Til boligen</t>
  </si>
  <si>
    <t>Fellesutgifter</t>
  </si>
  <si>
    <t>Legg eventuelt inn kommunale avgifter om du ikke bor i leilighet</t>
  </si>
  <si>
    <t>Eiendomsskatt</t>
  </si>
  <si>
    <t>Hvis du betaler eiendomsskatt hvert kvartal, deler du beløpet på tre</t>
  </si>
  <si>
    <t>Vaskehjelp</t>
  </si>
  <si>
    <t>Hytteutgifter</t>
  </si>
  <si>
    <t>Strøm</t>
  </si>
  <si>
    <t>Legg inn gjennomsnittlig beløp per måned</t>
  </si>
  <si>
    <t>Sjekk om du betaler for mye på Forbrukerraadet.no</t>
  </si>
  <si>
    <t>Møbler/elektronikk</t>
  </si>
  <si>
    <t>Sett gjerne av en sum hver måned, så du har penger når utgiftene kommer</t>
  </si>
  <si>
    <t>Vedlikehold/oppussing</t>
  </si>
  <si>
    <t>Kostnader hage</t>
  </si>
  <si>
    <t>For eksempel planter, jord, verktøy, gjødsel</t>
  </si>
  <si>
    <t>Andre innkjøp</t>
  </si>
  <si>
    <t>Sum til huset</t>
  </si>
  <si>
    <t>Media/kommunikasjon</t>
  </si>
  <si>
    <t>Kanalpakke</t>
  </si>
  <si>
    <t>Månedlig utgift på alle kanalpakker</t>
  </si>
  <si>
    <t>Strømmetjenester</t>
  </si>
  <si>
    <t>Disney+, Spotify, Netflix, HBO, Fabel ol.</t>
  </si>
  <si>
    <t>Mobilabonnement</t>
  </si>
  <si>
    <t>Månedlig kostnad for mobilabonnementet</t>
  </si>
  <si>
    <t>Kjøp av mobiltelefoner</t>
  </si>
  <si>
    <t>Innkjøpspris fordelt på antall måneder du vil eie mobilen, inkludert utgifter til SWAP og andre forbrukslån-avtaler</t>
  </si>
  <si>
    <t>Internett/Mobilt bredbånd</t>
  </si>
  <si>
    <t>Bøker</t>
  </si>
  <si>
    <t>Aviser</t>
  </si>
  <si>
    <t>Andre abonnementer</t>
  </si>
  <si>
    <t>Sum media/kommunikasjon</t>
  </si>
  <si>
    <t>Bil/transport</t>
  </si>
  <si>
    <t>Drivstoff</t>
  </si>
  <si>
    <t>           </t>
  </si>
  <si>
    <t>Mye å spare om du klarer deg uten bil i hverdagen!</t>
  </si>
  <si>
    <t>Slik klarer vi oss uten bil</t>
  </si>
  <si>
    <t>Billeie</t>
  </si>
  <si>
    <t>Utgifter til leiebil, anbefaler nabobil om du bare trenger bil av og til</t>
  </si>
  <si>
    <t>Nabobil.no</t>
  </si>
  <si>
    <t>Vedlikehold</t>
  </si>
  <si>
    <t>Parkering</t>
  </si>
  <si>
    <t>Kollektivtransport</t>
  </si>
  <si>
    <t>Vi bruker ikke penger på månedskort heller. Sunt og gratis å gå og sykle &lt;3</t>
  </si>
  <si>
    <t>Taxi</t>
  </si>
  <si>
    <t> </t>
  </si>
  <si>
    <t>Sum bil/transport</t>
  </si>
  <si>
    <t>Fritid/underholdning</t>
  </si>
  <si>
    <t>Trening/sportutstyr</t>
  </si>
  <si>
    <t xml:space="preserve">Trening som er gratis: Gå tur, jogge, yoga hjemme, svømme ute, </t>
  </si>
  <si>
    <t>Åtte øvelser som erstatter treningsapparatene</t>
  </si>
  <si>
    <t>Teater/konsterter/kino</t>
  </si>
  <si>
    <t>Restaurant</t>
  </si>
  <si>
    <t>Pub/bar</t>
  </si>
  <si>
    <t>Alkohol/tobakk</t>
  </si>
  <si>
    <t>Andre utgifter til fritid</t>
  </si>
  <si>
    <t>Sum fritid/underholdning</t>
  </si>
  <si>
    <t>Barn</t>
  </si>
  <si>
    <t>AKS/SFO</t>
  </si>
  <si>
    <t>Det er vanlig å ha betalingsfri i juli</t>
  </si>
  <si>
    <t>Barnehage/dagmamma</t>
  </si>
  <si>
    <t>Betaler du 3230,- 11 måneder i året, blir prisen per måned 2961,-</t>
  </si>
  <si>
    <t>Leker/utstyr</t>
  </si>
  <si>
    <t>Her kan du spare mye om du kjøper brukt</t>
  </si>
  <si>
    <t>Fritidsaktiviteter</t>
  </si>
  <si>
    <t>Betaler du en regning to ganger i året, deler du summen på 6 for å få utgift pr. mnd.</t>
  </si>
  <si>
    <t>Månedslønn</t>
  </si>
  <si>
    <t>Slik lærer jeg barna mine om penger</t>
  </si>
  <si>
    <t>Andre utgifter til barn</t>
  </si>
  <si>
    <t>Sum barn</t>
  </si>
  <si>
    <t>Forsikring</t>
  </si>
  <si>
    <t>Husk å sjekke om du er forsikret gjennom jobben/fagforeningen, så du ikke betaler dobbelt</t>
  </si>
  <si>
    <t>Hjemforsikring</t>
  </si>
  <si>
    <t>Legg inn gjennomsnittlig månedlig beløp for alle forsikringer</t>
  </si>
  <si>
    <t>Få tilbud om husforsikring på Finansportalen</t>
  </si>
  <si>
    <t>Innboforsikring</t>
  </si>
  <si>
    <t>Få tilbud om innboforsikring på Finansportalen</t>
  </si>
  <si>
    <t>Reiseforsikring</t>
  </si>
  <si>
    <t>Få tilbud om reiseforsikring på Finansportalen</t>
  </si>
  <si>
    <t>Ansvarsforsikring bil/båt</t>
  </si>
  <si>
    <t>Få tilbud om bilforsikring på Finansportalen</t>
  </si>
  <si>
    <t>Personforsikring</t>
  </si>
  <si>
    <t>Andre forsikringer</t>
  </si>
  <si>
    <t>Sum forsikring</t>
  </si>
  <si>
    <t/>
  </si>
  <si>
    <t>Jobb</t>
  </si>
  <si>
    <t>Her kan du føre alle utgifter som du ikke ville hatt om du ikke jobbet</t>
  </si>
  <si>
    <t>Kjøp av lunsj</t>
  </si>
  <si>
    <t>Matpakke trenger ikke være kjedelig!</t>
  </si>
  <si>
    <t>Matpakketips</t>
  </si>
  <si>
    <t>Fagforeningskontingent</t>
  </si>
  <si>
    <t>Hvis dette trekkes direkte av lønna er det ikke nødvendig å føre det opp</t>
  </si>
  <si>
    <t>Jobbklær</t>
  </si>
  <si>
    <t>Pendleutgifter</t>
  </si>
  <si>
    <t>Andre utgifter knyttet til jobb</t>
  </si>
  <si>
    <t>Sum jobb</t>
  </si>
  <si>
    <t>Ferie/reise</t>
  </si>
  <si>
    <t>Beregn hvor mye du planlegger å bruke i år</t>
  </si>
  <si>
    <t>Charter/pakkereise</t>
  </si>
  <si>
    <t>Fyll inn tall hva du vil bruke i året, så regner skjemaet ut hvor mye du bør legge av hver måned</t>
  </si>
  <si>
    <t>Fly/tog/Leiebil</t>
  </si>
  <si>
    <t>Hotell/Leie hus/leilighet</t>
  </si>
  <si>
    <t>Opplevelser</t>
  </si>
  <si>
    <t>Andre ferieutgifter</t>
  </si>
  <si>
    <t>Sum ferie</t>
  </si>
  <si>
    <t>Gaver og veledighet</t>
  </si>
  <si>
    <t>Dette er ikke en post jeg vil anbefale å spare på. Sett deg heller et mål om å øke denne posten mest mulig! Da vil du føle deg rik &lt;3</t>
  </si>
  <si>
    <t>Faste gaver til frivillige org.</t>
  </si>
  <si>
    <t>Spleiser, TV-aksjonen ol</t>
  </si>
  <si>
    <t>Julegaver og bursdagsgaver</t>
  </si>
  <si>
    <t>Andre gaver</t>
  </si>
  <si>
    <t>Sum gaver og veledighet</t>
  </si>
  <si>
    <t>SAMLEDE TALL</t>
  </si>
  <si>
    <t>Sum netto inntekter</t>
  </si>
  <si>
    <t>Sparing/investering uten bolig</t>
  </si>
  <si>
    <t>Utgifter til lån</t>
  </si>
  <si>
    <t>Utgifter til boligen</t>
  </si>
  <si>
    <t>Andre forbruksutgifter</t>
  </si>
  <si>
    <t>Sum utgifter</t>
  </si>
  <si>
    <t>Prøv å havne så nærme null som mulig. Øk sparing, investering og gaver om du har penger til overs, kutt i utgifter om du går i minus.</t>
  </si>
  <si>
    <t>Nåværende formue</t>
  </si>
  <si>
    <t>Tell bare verdier som kan gi passiv inntekt, som aksjer, fond og utleiebolig</t>
  </si>
  <si>
    <t>Gratis mal for å få oversikt over investeringene dine</t>
  </si>
  <si>
    <t>Sparerate</t>
  </si>
  <si>
    <t>Hvor stor andel av lønna sparer du? (inkludert avdrag på lån)</t>
  </si>
  <si>
    <t>Ditt «oljefond»:</t>
  </si>
  <si>
    <t>Hvor stor formue trenger du for å kunne leve av avkastningen?</t>
  </si>
  <si>
    <t>Hvor mange år før du er FI</t>
  </si>
  <si>
    <t>Hvor lang tid tar det før du har spart nok til å leve av avkastningen</t>
  </si>
  <si>
    <t>FI-kalkulatoren gir et øyeblikksbilde og forutsetter mye som ikke er sikkert:</t>
  </si>
  <si>
    <t>IG: @slikblirdurik</t>
  </si>
  <si>
    <t>- En avkastning på 7% i oppsparingsperioden</t>
  </si>
  <si>
    <t>slikblirdurik.com</t>
  </si>
  <si>
    <t>- At inntekter og utgifter ikke endres over tid</t>
  </si>
  <si>
    <t>xqmano.com</t>
  </si>
  <si>
    <t>- 4%-regelen som sier at du kan ta ut fire prosent av verdien + inflasjon, uten å gå tom for penger</t>
  </si>
  <si>
    <t>FI-mål</t>
  </si>
  <si>
    <t>Årlig avkastning</t>
  </si>
  <si>
    <t>Årlig sparing</t>
  </si>
  <si>
    <t>År til FI</t>
  </si>
  <si>
    <t>År 1</t>
  </si>
  <si>
    <t>År 2</t>
  </si>
  <si>
    <t>År 3</t>
  </si>
  <si>
    <t>År 4</t>
  </si>
  <si>
    <t>År 5</t>
  </si>
  <si>
    <t>År 6</t>
  </si>
  <si>
    <t>År 7</t>
  </si>
  <si>
    <t>År 8</t>
  </si>
  <si>
    <t>År 9</t>
  </si>
  <si>
    <t>År 10</t>
  </si>
  <si>
    <t>År 11</t>
  </si>
  <si>
    <t>År 12</t>
  </si>
  <si>
    <t>År 13</t>
  </si>
  <si>
    <t>År 14</t>
  </si>
  <si>
    <t>År 15</t>
  </si>
  <si>
    <t>År 16</t>
  </si>
  <si>
    <t>År 17</t>
  </si>
  <si>
    <t>År 18</t>
  </si>
  <si>
    <t>År 19</t>
  </si>
  <si>
    <t>År 20</t>
  </si>
  <si>
    <t>År 21</t>
  </si>
  <si>
    <t>År 22</t>
  </si>
  <si>
    <t>År 23</t>
  </si>
  <si>
    <t>År 24</t>
  </si>
  <si>
    <t>År 25</t>
  </si>
  <si>
    <t>År 26</t>
  </si>
  <si>
    <t>År 27</t>
  </si>
  <si>
    <t>År 28</t>
  </si>
  <si>
    <t>År 29</t>
  </si>
  <si>
    <t>År 30</t>
  </si>
  <si>
    <t>År 31</t>
  </si>
  <si>
    <t>År 32</t>
  </si>
  <si>
    <t>År 33</t>
  </si>
  <si>
    <t>År 34</t>
  </si>
  <si>
    <t>År 35</t>
  </si>
  <si>
    <t>År 36</t>
  </si>
  <si>
    <t>År 37</t>
  </si>
  <si>
    <t>År 38</t>
  </si>
  <si>
    <t>År 39</t>
  </si>
  <si>
    <t>År 40</t>
  </si>
  <si>
    <t>År 41</t>
  </si>
  <si>
    <t>År 42</t>
  </si>
  <si>
    <t>År 43</t>
  </si>
  <si>
    <t>År 44</t>
  </si>
  <si>
    <t>År 45</t>
  </si>
  <si>
    <t>År 46</t>
  </si>
  <si>
    <t>År 47</t>
  </si>
  <si>
    <t>År 48</t>
  </si>
  <si>
    <t>År 49</t>
  </si>
  <si>
    <t>År 50</t>
  </si>
  <si>
    <t>År 51</t>
  </si>
  <si>
    <t>År 52</t>
  </si>
  <si>
    <t>År 53</t>
  </si>
  <si>
    <t>År 54</t>
  </si>
  <si>
    <t>År 55</t>
  </si>
  <si>
    <t>År 56</t>
  </si>
  <si>
    <t>År 57</t>
  </si>
  <si>
    <t>År 58</t>
  </si>
  <si>
    <t>År 59</t>
  </si>
  <si>
    <t>År 60</t>
  </si>
  <si>
    <t>År 61</t>
  </si>
  <si>
    <t>År 62</t>
  </si>
  <si>
    <t>År 63</t>
  </si>
  <si>
    <t>År 64</t>
  </si>
  <si>
    <t>År 65</t>
  </si>
  <si>
    <t>År 66</t>
  </si>
  <si>
    <t>År 67</t>
  </si>
  <si>
    <t>År 68</t>
  </si>
  <si>
    <t>År 69</t>
  </si>
  <si>
    <t>År 70</t>
  </si>
  <si>
    <t>År 71</t>
  </si>
  <si>
    <t>År 72</t>
  </si>
  <si>
    <t>År 73</t>
  </si>
  <si>
    <t>År 74</t>
  </si>
  <si>
    <t>År 75</t>
  </si>
  <si>
    <t>År 76</t>
  </si>
  <si>
    <t>År 77</t>
  </si>
  <si>
    <t>År 78</t>
  </si>
  <si>
    <t>År 79</t>
  </si>
  <si>
    <t>År 80</t>
  </si>
  <si>
    <t>År 81</t>
  </si>
  <si>
    <t>År 82</t>
  </si>
  <si>
    <t>År 83</t>
  </si>
  <si>
    <t>År 84</t>
  </si>
  <si>
    <t>År 85</t>
  </si>
  <si>
    <t>År 86</t>
  </si>
  <si>
    <t>År 87</t>
  </si>
  <si>
    <t>År 88</t>
  </si>
  <si>
    <t>År 89</t>
  </si>
  <si>
    <t>År 90</t>
  </si>
  <si>
    <t>År 91</t>
  </si>
  <si>
    <t>År 92</t>
  </si>
  <si>
    <t>År 93</t>
  </si>
  <si>
    <t>År 94</t>
  </si>
  <si>
    <t>År 95</t>
  </si>
  <si>
    <t>År 96</t>
  </si>
  <si>
    <t>År 97</t>
  </si>
  <si>
    <t>År 98</t>
  </si>
  <si>
    <t>År 99</t>
  </si>
  <si>
    <t>År 100</t>
  </si>
  <si>
    <t>År 101</t>
  </si>
  <si>
    <t>År 102</t>
  </si>
  <si>
    <t>År 103</t>
  </si>
  <si>
    <t>År 104</t>
  </si>
  <si>
    <t>År 105</t>
  </si>
  <si>
    <t>År 106</t>
  </si>
  <si>
    <t>År 107</t>
  </si>
  <si>
    <t>År 108</t>
  </si>
  <si>
    <t>År 109</t>
  </si>
  <si>
    <t>År 110</t>
  </si>
  <si>
    <t>År 111</t>
  </si>
  <si>
    <t>År 112</t>
  </si>
  <si>
    <t>År 113</t>
  </si>
  <si>
    <t>År 114</t>
  </si>
  <si>
    <t>År 115</t>
  </si>
  <si>
    <t>År 116</t>
  </si>
  <si>
    <t>Slik klipper du håret selv. Lag din egen deo, body butter og leppepomade.</t>
  </si>
  <si>
    <t>Tw: @slikblirdurik @xqdividend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</si>
</sst>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[$kr]"/>
  </numFmts>
  <fonts count="28">
    <font>
      <sz val="11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sz val="10"/>
      <color theme="1"/>
      <name val="Arial"/>
    </font>
    <font>
      <sz val="11"/>
      <color theme="1"/>
      <name val="Calibri"/>
    </font>
    <font>
      <b/>
      <sz val="11"/>
      <color theme="1"/>
      <name val="Arial Narrow"/>
      <family val="2"/>
    </font>
    <font>
      <b/>
      <u/>
      <sz val="11"/>
      <color rgb="FF5951D8"/>
      <name val="Arial Narrow"/>
      <family val="2"/>
    </font>
    <font>
      <b/>
      <sz val="16"/>
      <color rgb="FFFFDC80"/>
      <name val="Arial Narrow"/>
      <family val="2"/>
    </font>
    <font>
      <b/>
      <sz val="11"/>
      <color rgb="FFFFDC80"/>
      <name val="Arial Narrow"/>
      <family val="2"/>
    </font>
    <font>
      <sz val="11"/>
      <color rgb="FF8134AF"/>
      <name val="Arial Narrow"/>
      <family val="2"/>
    </font>
    <font>
      <u/>
      <sz val="11"/>
      <color rgb="FF5951D8"/>
      <name val="Arial Narrow"/>
      <family val="2"/>
    </font>
    <font>
      <sz val="11"/>
      <color theme="1"/>
      <name val="Arial Narrow"/>
      <family val="2"/>
    </font>
    <font>
      <b/>
      <sz val="11"/>
      <color rgb="FF8134AF"/>
      <name val="Arial Narrow"/>
      <family val="2"/>
    </font>
    <font>
      <sz val="10"/>
      <color theme="1"/>
      <name val="Arial Narrow"/>
      <family val="2"/>
    </font>
    <font>
      <sz val="11"/>
      <color rgb="FFFFDC80"/>
      <name val="Arial Narrow"/>
      <family val="2"/>
    </font>
    <font>
      <b/>
      <sz val="11"/>
      <color rgb="FF5951D8"/>
      <name val="Arial Narrow"/>
      <family val="2"/>
    </font>
    <font>
      <sz val="11"/>
      <color rgb="FF000000"/>
      <name val="Arial Narrow"/>
      <family val="2"/>
    </font>
    <font>
      <sz val="11"/>
      <color rgb="FF5951D8"/>
      <name val="Arial Narrow"/>
      <family val="2"/>
    </font>
    <font>
      <b/>
      <sz val="14"/>
      <color rgb="FF8134AF"/>
      <name val="Arial Narrow"/>
      <family val="2"/>
    </font>
    <font>
      <b/>
      <sz val="10"/>
      <color rgb="FF8134AF"/>
      <name val="Arial Narrow"/>
      <family val="2"/>
    </font>
    <font>
      <sz val="11"/>
      <color theme="10"/>
      <name val="Arial Narrow"/>
      <family val="2"/>
    </font>
    <font>
      <sz val="10"/>
      <color rgb="FF8134AF"/>
      <name val="Arial Narrow"/>
      <family val="2"/>
    </font>
    <font>
      <sz val="16"/>
      <color rgb="FFFFDC80"/>
      <name val="Arial Narrow"/>
      <family val="2"/>
    </font>
    <font>
      <sz val="11"/>
      <name val="Arial Narrow"/>
      <family val="2"/>
    </font>
    <font>
      <u/>
      <sz val="9"/>
      <color rgb="FF8439B5"/>
      <name val="Arial Narrow"/>
      <family val="2"/>
    </font>
    <font>
      <b/>
      <sz val="16"/>
      <color rgb="FFFFDC80"/>
      <name val="Arial Narrow Bold"/>
    </font>
    <font>
      <b/>
      <sz val="11"/>
      <color rgb="FFFFDC80"/>
      <name val="Arial Narrow Bold"/>
    </font>
    <font>
      <sz val="11"/>
      <color theme="1"/>
      <name val="Arial Narrow Bold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8134AF"/>
        <bgColor rgb="FF8134AF"/>
      </patternFill>
    </fill>
    <fill>
      <patternFill patternType="solid">
        <fgColor rgb="FFD9D9D9"/>
        <bgColor rgb="FFD9D9D9"/>
      </patternFill>
    </fill>
    <fill>
      <patternFill patternType="solid">
        <fgColor rgb="FFE8D5A5"/>
        <bgColor rgb="FFE8D5A5"/>
      </patternFill>
    </fill>
    <fill>
      <patternFill patternType="solid">
        <fgColor rgb="FFEFEFEF"/>
        <bgColor rgb="FFEFEFEF"/>
      </patternFill>
    </fill>
    <fill>
      <patternFill patternType="solid">
        <fgColor rgb="FFFFDC80"/>
        <bgColor rgb="FFFFDC80"/>
      </patternFill>
    </fill>
    <fill>
      <patternFill patternType="solid">
        <fgColor rgb="FFFFFFFF"/>
        <bgColor rgb="FFFFFFFF"/>
      </patternFill>
    </fill>
    <fill>
      <patternFill patternType="solid">
        <fgColor rgb="FFF4F4F4"/>
        <bgColor rgb="FFF4F4F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 applyAlignment="1"/>
    <xf numFmtId="3" fontId="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4" fontId="3" fillId="0" borderId="0" xfId="0" applyNumberFormat="1" applyFont="1"/>
    <xf numFmtId="9" fontId="3" fillId="0" borderId="0" xfId="0" applyNumberFormat="1" applyFont="1" applyAlignment="1"/>
    <xf numFmtId="3" fontId="3" fillId="0" borderId="0" xfId="0" applyNumberFormat="1" applyFont="1"/>
    <xf numFmtId="0" fontId="3" fillId="0" borderId="0" xfId="0" applyFont="1"/>
    <xf numFmtId="3" fontId="4" fillId="0" borderId="0" xfId="0" applyNumberFormat="1" applyFont="1"/>
    <xf numFmtId="0" fontId="5" fillId="2" borderId="0" xfId="0" applyFont="1" applyFill="1" applyAlignment="1">
      <alignment vertical="top"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>
      <alignment vertical="top"/>
    </xf>
    <xf numFmtId="0" fontId="7" fillId="3" borderId="0" xfId="0" applyFont="1" applyFill="1"/>
    <xf numFmtId="0" fontId="8" fillId="3" borderId="0" xfId="0" applyFont="1" applyFill="1" applyAlignment="1"/>
    <xf numFmtId="0" fontId="9" fillId="4" borderId="0" xfId="0" applyFont="1" applyFill="1" applyAlignment="1"/>
    <xf numFmtId="3" fontId="9" fillId="0" borderId="0" xfId="0" applyNumberFormat="1" applyFont="1" applyAlignment="1"/>
    <xf numFmtId="3" fontId="9" fillId="4" borderId="0" xfId="0" applyNumberFormat="1" applyFont="1" applyFill="1"/>
    <xf numFmtId="0" fontId="9" fillId="4" borderId="0" xfId="0" applyFont="1" applyFill="1"/>
    <xf numFmtId="0" fontId="10" fillId="4" borderId="0" xfId="0" applyFont="1" applyFill="1" applyAlignment="1"/>
    <xf numFmtId="3" fontId="9" fillId="4" borderId="0" xfId="0" applyNumberFormat="1" applyFont="1" applyFill="1" applyAlignment="1"/>
    <xf numFmtId="3" fontId="9" fillId="0" borderId="0" xfId="0" applyNumberFormat="1" applyFont="1"/>
    <xf numFmtId="0" fontId="11" fillId="4" borderId="0" xfId="0" applyFont="1" applyFill="1"/>
    <xf numFmtId="0" fontId="12" fillId="5" borderId="0" xfId="0" applyFont="1" applyFill="1"/>
    <xf numFmtId="3" fontId="12" fillId="5" borderId="0" xfId="0" applyNumberFormat="1" applyFont="1" applyFill="1"/>
    <xf numFmtId="0" fontId="9" fillId="5" borderId="0" xfId="0" applyFont="1" applyFill="1"/>
    <xf numFmtId="0" fontId="11" fillId="5" borderId="0" xfId="0" applyFont="1" applyFill="1"/>
    <xf numFmtId="0" fontId="13" fillId="2" borderId="0" xfId="0" applyFont="1" applyFill="1"/>
    <xf numFmtId="3" fontId="11" fillId="2" borderId="0" xfId="0" applyNumberFormat="1" applyFont="1" applyFill="1"/>
    <xf numFmtId="0" fontId="11" fillId="6" borderId="0" xfId="0" applyFont="1" applyFill="1"/>
    <xf numFmtId="0" fontId="7" fillId="3" borderId="0" xfId="0" applyFont="1" applyFill="1" applyAlignment="1"/>
    <xf numFmtId="3" fontId="14" fillId="3" borderId="0" xfId="0" applyNumberFormat="1" applyFont="1" applyFill="1"/>
    <xf numFmtId="0" fontId="14" fillId="3" borderId="0" xfId="0" applyFont="1" applyFill="1"/>
    <xf numFmtId="0" fontId="12" fillId="5" borderId="0" xfId="0" applyFont="1" applyFill="1" applyAlignment="1"/>
    <xf numFmtId="0" fontId="15" fillId="5" borderId="0" xfId="0" applyFont="1" applyFill="1"/>
    <xf numFmtId="0" fontId="16" fillId="2" borderId="0" xfId="0" applyFont="1" applyFill="1"/>
    <xf numFmtId="0" fontId="11" fillId="2" borderId="0" xfId="0" applyFont="1" applyFill="1"/>
    <xf numFmtId="0" fontId="17" fillId="2" borderId="0" xfId="0" applyFont="1" applyFill="1"/>
    <xf numFmtId="0" fontId="17" fillId="3" borderId="0" xfId="0" applyFont="1" applyFill="1"/>
    <xf numFmtId="0" fontId="18" fillId="7" borderId="0" xfId="0" applyFont="1" applyFill="1"/>
    <xf numFmtId="3" fontId="9" fillId="7" borderId="0" xfId="0" applyNumberFormat="1" applyFont="1" applyFill="1"/>
    <xf numFmtId="0" fontId="9" fillId="7" borderId="0" xfId="0" applyFont="1" applyFill="1"/>
    <xf numFmtId="0" fontId="17" fillId="7" borderId="0" xfId="0" applyFont="1" applyFill="1"/>
    <xf numFmtId="0" fontId="9" fillId="4" borderId="0" xfId="0" applyFont="1" applyFill="1" applyAlignment="1">
      <alignment horizontal="left"/>
    </xf>
    <xf numFmtId="0" fontId="17" fillId="4" borderId="0" xfId="0" applyFont="1" applyFill="1"/>
    <xf numFmtId="1" fontId="12" fillId="5" borderId="0" xfId="0" applyNumberFormat="1" applyFont="1" applyFill="1"/>
    <xf numFmtId="0" fontId="5" fillId="5" borderId="0" xfId="0" applyFont="1" applyFill="1"/>
    <xf numFmtId="0" fontId="18" fillId="7" borderId="1" xfId="0" applyFont="1" applyFill="1" applyBorder="1" applyAlignment="1"/>
    <xf numFmtId="3" fontId="9" fillId="7" borderId="1" xfId="0" applyNumberFormat="1" applyFont="1" applyFill="1" applyBorder="1"/>
    <xf numFmtId="0" fontId="9" fillId="7" borderId="1" xfId="0" applyFont="1" applyFill="1" applyBorder="1"/>
    <xf numFmtId="0" fontId="11" fillId="7" borderId="1" xfId="0" applyFont="1" applyFill="1" applyBorder="1"/>
    <xf numFmtId="1" fontId="10" fillId="4" borderId="0" xfId="0" applyNumberFormat="1" applyFont="1" applyFill="1" applyAlignment="1"/>
    <xf numFmtId="1" fontId="17" fillId="4" borderId="0" xfId="0" applyNumberFormat="1" applyFont="1" applyFill="1"/>
    <xf numFmtId="1" fontId="11" fillId="4" borderId="0" xfId="0" applyNumberFormat="1" applyFont="1" applyFill="1"/>
    <xf numFmtId="0" fontId="19" fillId="2" borderId="0" xfId="0" applyFont="1" applyFill="1"/>
    <xf numFmtId="3" fontId="9" fillId="2" borderId="0" xfId="0" applyNumberFormat="1" applyFont="1" applyFill="1"/>
    <xf numFmtId="0" fontId="9" fillId="2" borderId="0" xfId="0" applyFont="1" applyFill="1"/>
    <xf numFmtId="0" fontId="18" fillId="7" borderId="1" xfId="0" applyFont="1" applyFill="1" applyBorder="1"/>
    <xf numFmtId="0" fontId="20" fillId="4" borderId="0" xfId="0" applyFont="1" applyFill="1"/>
    <xf numFmtId="1" fontId="9" fillId="5" borderId="0" xfId="0" applyNumberFormat="1" applyFont="1" applyFill="1"/>
    <xf numFmtId="0" fontId="21" fillId="2" borderId="0" xfId="0" applyFont="1" applyFill="1"/>
    <xf numFmtId="0" fontId="17" fillId="5" borderId="0" xfId="0" applyFont="1" applyFill="1"/>
    <xf numFmtId="0" fontId="17" fillId="7" borderId="1" xfId="0" applyFont="1" applyFill="1" applyBorder="1"/>
    <xf numFmtId="3" fontId="12" fillId="2" borderId="0" xfId="0" applyNumberFormat="1" applyFont="1" applyFill="1"/>
    <xf numFmtId="0" fontId="9" fillId="7" borderId="1" xfId="0" applyFont="1" applyFill="1" applyBorder="1" applyAlignment="1"/>
    <xf numFmtId="0" fontId="9" fillId="5" borderId="0" xfId="0" quotePrefix="1" applyFont="1" applyFill="1"/>
    <xf numFmtId="0" fontId="7" fillId="3" borderId="1" xfId="0" applyFont="1" applyFill="1" applyBorder="1" applyAlignment="1"/>
    <xf numFmtId="3" fontId="22" fillId="3" borderId="1" xfId="0" applyNumberFormat="1" applyFont="1" applyFill="1" applyBorder="1"/>
    <xf numFmtId="0" fontId="22" fillId="3" borderId="1" xfId="0" applyFont="1" applyFill="1" applyBorder="1"/>
    <xf numFmtId="0" fontId="12" fillId="7" borderId="0" xfId="0" applyFont="1" applyFill="1"/>
    <xf numFmtId="3" fontId="12" fillId="7" borderId="0" xfId="0" applyNumberFormat="1" applyFont="1" applyFill="1"/>
    <xf numFmtId="0" fontId="12" fillId="7" borderId="0" xfId="0" applyFont="1" applyFill="1" applyAlignment="1"/>
    <xf numFmtId="1" fontId="9" fillId="4" borderId="0" xfId="0" applyNumberFormat="1" applyFont="1" applyFill="1"/>
    <xf numFmtId="1" fontId="9" fillId="2" borderId="0" xfId="0" applyNumberFormat="1" applyFont="1" applyFill="1"/>
    <xf numFmtId="1" fontId="12" fillId="7" borderId="0" xfId="0" applyNumberFormat="1" applyFont="1" applyFill="1"/>
    <xf numFmtId="3" fontId="12" fillId="7" borderId="0" xfId="0" applyNumberFormat="1" applyFont="1" applyFill="1" applyAlignment="1"/>
    <xf numFmtId="0" fontId="9" fillId="7" borderId="0" xfId="0" applyFont="1" applyFill="1" applyAlignment="1"/>
    <xf numFmtId="3" fontId="12" fillId="8" borderId="0" xfId="0" applyNumberFormat="1" applyFont="1" applyFill="1" applyAlignment="1"/>
    <xf numFmtId="0" fontId="11" fillId="0" borderId="0" xfId="0" applyFont="1" applyAlignment="1"/>
    <xf numFmtId="0" fontId="6" fillId="7" borderId="0" xfId="0" applyFont="1" applyFill="1" applyAlignment="1"/>
    <xf numFmtId="1" fontId="11" fillId="2" borderId="0" xfId="0" applyNumberFormat="1" applyFont="1" applyFill="1"/>
    <xf numFmtId="0" fontId="23" fillId="2" borderId="0" xfId="0" applyFont="1" applyFill="1"/>
    <xf numFmtId="10" fontId="8" fillId="3" borderId="0" xfId="0" applyNumberFormat="1" applyFont="1" applyFill="1"/>
    <xf numFmtId="0" fontId="14" fillId="3" borderId="0" xfId="0" applyFont="1" applyFill="1" applyAlignment="1"/>
    <xf numFmtId="164" fontId="8" fillId="3" borderId="0" xfId="0" applyNumberFormat="1" applyFont="1" applyFill="1" applyAlignment="1"/>
    <xf numFmtId="0" fontId="14" fillId="3" borderId="0" xfId="0" applyFont="1" applyFill="1" applyAlignment="1">
      <alignment horizontal="left"/>
    </xf>
    <xf numFmtId="1" fontId="8" fillId="3" borderId="0" xfId="0" applyNumberFormat="1" applyFont="1" applyFill="1"/>
    <xf numFmtId="0" fontId="8" fillId="3" borderId="0" xfId="0" applyFont="1" applyFill="1"/>
    <xf numFmtId="0" fontId="24" fillId="9" borderId="0" xfId="0" applyFont="1" applyFill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25" fillId="3" borderId="0" xfId="0" applyFont="1" applyFill="1"/>
    <xf numFmtId="1" fontId="26" fillId="3" borderId="0" xfId="0" applyNumberFormat="1" applyFont="1" applyFill="1" applyAlignment="1">
      <alignment horizontal="right"/>
    </xf>
    <xf numFmtId="0" fontId="26" fillId="3" borderId="0" xfId="0" applyFont="1" applyFill="1" applyAlignment="1"/>
    <xf numFmtId="0" fontId="27" fillId="0" borderId="0" xfId="0" applyFont="1" applyAlignment="1"/>
  </cellXfs>
  <cellStyles count="1">
    <cellStyle name="Normal" xfId="0" builtinId="0"/>
  </cellStyles>
  <dxfs count="3">
    <dxf>
      <font>
        <color rgb="FFFFDC80"/>
      </font>
      <fill>
        <patternFill patternType="solid">
          <fgColor rgb="FF980000"/>
          <bgColor rgb="FF980000"/>
        </patternFill>
      </fill>
    </dxf>
    <dxf>
      <font>
        <b/>
        <color rgb="FFFFDC80"/>
      </font>
      <fill>
        <patternFill patternType="solid">
          <fgColor rgb="FF980000"/>
          <bgColor rgb="FF980000"/>
        </patternFill>
      </fill>
    </dxf>
    <dxf>
      <font>
        <b/>
        <color rgb="FFFFDC80"/>
      </font>
      <fill>
        <patternFill patternType="solid">
          <fgColor rgb="FF980000"/>
          <bgColor rgb="FF98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/CGB4DjCAMMx/" TargetMode="External"/><Relationship Id="rId13" Type="http://schemas.openxmlformats.org/officeDocument/2006/relationships/hyperlink" Target="https://www.instagram.com/p/CEdu3a9jQB_/" TargetMode="External"/><Relationship Id="rId18" Type="http://schemas.openxmlformats.org/officeDocument/2006/relationships/hyperlink" Target="https://www.instagram.com/p/CCklKosJLrb/" TargetMode="External"/><Relationship Id="rId26" Type="http://schemas.openxmlformats.org/officeDocument/2006/relationships/hyperlink" Target="https://www.instagram.com/p/CGjX-STAEYd/" TargetMode="External"/><Relationship Id="rId3" Type="http://schemas.openxmlformats.org/officeDocument/2006/relationships/hyperlink" Target="https://www.nav.no/no/nav-og-samfunn/kontakt-nav/oversikt-over-satser/barnetrygd_kap" TargetMode="External"/><Relationship Id="rId21" Type="http://schemas.openxmlformats.org/officeDocument/2006/relationships/hyperlink" Target="https://www.instagram.com/p/CCsT-CvpO7t/" TargetMode="External"/><Relationship Id="rId7" Type="http://schemas.openxmlformats.org/officeDocument/2006/relationships/hyperlink" Target="https://www.instagram.com/p/CDxu5dDDE1V/" TargetMode="External"/><Relationship Id="rId12" Type="http://schemas.openxmlformats.org/officeDocument/2006/relationships/hyperlink" Target="https://www.finansportalen.no/bank/boliglan/" TargetMode="External"/><Relationship Id="rId17" Type="http://schemas.openxmlformats.org/officeDocument/2006/relationships/hyperlink" Target="https://www.forbrukerradet.no/forside/bolig/strom/" TargetMode="External"/><Relationship Id="rId25" Type="http://schemas.openxmlformats.org/officeDocument/2006/relationships/hyperlink" Target="https://www.finansportalen.no/forsikring/bilforsikring/" TargetMode="External"/><Relationship Id="rId2" Type="http://schemas.openxmlformats.org/officeDocument/2006/relationships/hyperlink" Target="https://skattekalkulator.app.skatteetaten.no/" TargetMode="External"/><Relationship Id="rId16" Type="http://schemas.openxmlformats.org/officeDocument/2006/relationships/hyperlink" Target="https://www.instagram.com/p/CGMbeS5Ak2N/" TargetMode="External"/><Relationship Id="rId20" Type="http://schemas.openxmlformats.org/officeDocument/2006/relationships/hyperlink" Target="https://www.nrk.no/livsstil/ovelser-som-erstatter-treningsapparatene-1.15241627" TargetMode="External"/><Relationship Id="rId29" Type="http://schemas.openxmlformats.org/officeDocument/2006/relationships/hyperlink" Target="https://www.instagram.com/slikblirdurik/" TargetMode="External"/><Relationship Id="rId1" Type="http://schemas.openxmlformats.org/officeDocument/2006/relationships/hyperlink" Target="https://www.instagram.com/slikblirdurik/" TargetMode="External"/><Relationship Id="rId6" Type="http://schemas.openxmlformats.org/officeDocument/2006/relationships/hyperlink" Target="https://www.instagram.com/p/CNvU2bpgJLo/" TargetMode="External"/><Relationship Id="rId11" Type="http://schemas.openxmlformats.org/officeDocument/2006/relationships/hyperlink" Target="https://www.instagram.com/p/CEqXaXWjvzc/" TargetMode="External"/><Relationship Id="rId24" Type="http://schemas.openxmlformats.org/officeDocument/2006/relationships/hyperlink" Target="https://www.finansportalen.no/forsikring/reiseforsikring/" TargetMode="External"/><Relationship Id="rId5" Type="http://schemas.openxmlformats.org/officeDocument/2006/relationships/hyperlink" Target="https://www.instagram.com/p/CK_VwtIAOrd/" TargetMode="External"/><Relationship Id="rId15" Type="http://schemas.openxmlformats.org/officeDocument/2006/relationships/hyperlink" Target="https://www.instagram.com/p/CKGnIgnAz-0/" TargetMode="External"/><Relationship Id="rId23" Type="http://schemas.openxmlformats.org/officeDocument/2006/relationships/hyperlink" Target="https://www.finansportalen.no/forsikring/innboforsikring/" TargetMode="External"/><Relationship Id="rId28" Type="http://schemas.openxmlformats.org/officeDocument/2006/relationships/hyperlink" Target="https://twitter.com/slikblirdurik" TargetMode="External"/><Relationship Id="rId10" Type="http://schemas.openxmlformats.org/officeDocument/2006/relationships/hyperlink" Target="https://www.instagram.com/p/CNSR8kagnhQ/" TargetMode="External"/><Relationship Id="rId19" Type="http://schemas.openxmlformats.org/officeDocument/2006/relationships/hyperlink" Target="https://nabobil.no/" TargetMode="External"/><Relationship Id="rId31" Type="http://schemas.openxmlformats.org/officeDocument/2006/relationships/hyperlink" Target="http://xqmano.com/" TargetMode="External"/><Relationship Id="rId4" Type="http://schemas.openxmlformats.org/officeDocument/2006/relationships/hyperlink" Target="https://www.instagram.com/p/CGeqSSegm4s/" TargetMode="External"/><Relationship Id="rId9" Type="http://schemas.openxmlformats.org/officeDocument/2006/relationships/hyperlink" Target="https://track.adtraction.com/t/t?a=1263153463&amp;as=1585151430&amp;t=2&amp;tk=1" TargetMode="External"/><Relationship Id="rId14" Type="http://schemas.openxmlformats.org/officeDocument/2006/relationships/hyperlink" Target="https://www.oslomet.no/om/sifo/referansebudsjettet" TargetMode="External"/><Relationship Id="rId22" Type="http://schemas.openxmlformats.org/officeDocument/2006/relationships/hyperlink" Target="https://www.finansportalen.no/forsikring/husforsikring/" TargetMode="External"/><Relationship Id="rId27" Type="http://schemas.openxmlformats.org/officeDocument/2006/relationships/hyperlink" Target="https://slikblirdurik.com/gratis-mal-investeringsoversikt/" TargetMode="External"/><Relationship Id="rId30" Type="http://schemas.openxmlformats.org/officeDocument/2006/relationships/hyperlink" Target="http://slikblirduri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0"/>
  <sheetViews>
    <sheetView showGridLines="0" tabSelected="1" topLeftCell="A110" workbookViewId="0">
      <selection activeCell="C155" sqref="C155"/>
    </sheetView>
  </sheetViews>
  <sheetFormatPr baseColWidth="10" defaultColWidth="12.6640625" defaultRowHeight="15" customHeight="1"/>
  <cols>
    <col min="1" max="1" width="24.6640625" customWidth="1"/>
    <col min="2" max="2" width="8.1640625" customWidth="1"/>
    <col min="3" max="3" width="8.5" customWidth="1"/>
    <col min="4" max="4" width="57.1640625" customWidth="1"/>
    <col min="5" max="5" width="72.1640625" customWidth="1"/>
  </cols>
  <sheetData>
    <row r="1" spans="1:5" ht="29.25" customHeight="1">
      <c r="A1" s="10" t="s">
        <v>0</v>
      </c>
      <c r="B1" s="11"/>
      <c r="C1" s="11"/>
      <c r="D1" s="12"/>
      <c r="E1" s="13" t="s">
        <v>1</v>
      </c>
    </row>
    <row r="2" spans="1:5" s="95" customFormat="1" ht="20">
      <c r="A2" s="92" t="s">
        <v>2</v>
      </c>
      <c r="B2" s="93" t="s">
        <v>3</v>
      </c>
      <c r="C2" s="93" t="s">
        <v>4</v>
      </c>
      <c r="D2" s="94" t="s">
        <v>5</v>
      </c>
      <c r="E2" s="94" t="s">
        <v>6</v>
      </c>
    </row>
    <row r="3" spans="1:5" ht="14">
      <c r="A3" s="16" t="s">
        <v>7</v>
      </c>
      <c r="B3" s="17">
        <v>31000</v>
      </c>
      <c r="C3" s="18">
        <f t="shared" ref="C3:C8" si="0">B3*12</f>
        <v>372000</v>
      </c>
      <c r="D3" s="19" t="s">
        <v>8</v>
      </c>
      <c r="E3" s="20" t="s">
        <v>9</v>
      </c>
    </row>
    <row r="4" spans="1:5" ht="14">
      <c r="A4" s="16" t="s">
        <v>10</v>
      </c>
      <c r="B4" s="17">
        <v>31000</v>
      </c>
      <c r="C4" s="21">
        <f t="shared" si="0"/>
        <v>372000</v>
      </c>
      <c r="D4" s="19"/>
      <c r="E4" s="16" t="s">
        <v>11</v>
      </c>
    </row>
    <row r="5" spans="1:5" ht="14">
      <c r="A5" s="19" t="s">
        <v>12</v>
      </c>
      <c r="B5" s="22">
        <f>1054*2</f>
        <v>2108</v>
      </c>
      <c r="C5" s="18">
        <f t="shared" si="0"/>
        <v>25296</v>
      </c>
      <c r="D5" s="16" t="s">
        <v>13</v>
      </c>
      <c r="E5" s="20" t="s">
        <v>14</v>
      </c>
    </row>
    <row r="6" spans="1:5" ht="14">
      <c r="A6" s="16" t="s">
        <v>15</v>
      </c>
      <c r="B6" s="17">
        <v>3000</v>
      </c>
      <c r="C6" s="21">
        <f t="shared" si="0"/>
        <v>36000</v>
      </c>
      <c r="D6" s="16"/>
      <c r="E6" s="20" t="s">
        <v>16</v>
      </c>
    </row>
    <row r="7" spans="1:5" ht="14">
      <c r="A7" s="16" t="s">
        <v>17</v>
      </c>
      <c r="B7" s="17">
        <v>1000</v>
      </c>
      <c r="C7" s="21">
        <f t="shared" si="0"/>
        <v>12000</v>
      </c>
      <c r="D7" s="16"/>
      <c r="E7" s="20" t="s">
        <v>18</v>
      </c>
    </row>
    <row r="8" spans="1:5" ht="14">
      <c r="A8" s="19" t="s">
        <v>19</v>
      </c>
      <c r="B8" s="17">
        <v>1000</v>
      </c>
      <c r="C8" s="21">
        <f t="shared" si="0"/>
        <v>12000</v>
      </c>
      <c r="D8" s="19"/>
      <c r="E8" s="23"/>
    </row>
    <row r="9" spans="1:5" ht="14">
      <c r="A9" s="24" t="s">
        <v>20</v>
      </c>
      <c r="B9" s="25">
        <f t="shared" ref="B9:C9" si="1">SUM(B3:B8)</f>
        <v>69108</v>
      </c>
      <c r="C9" s="25">
        <f t="shared" si="1"/>
        <v>829296</v>
      </c>
      <c r="D9" s="26"/>
      <c r="E9" s="27"/>
    </row>
    <row r="10" spans="1:5" ht="14">
      <c r="A10" s="28"/>
      <c r="B10" s="29"/>
      <c r="C10" s="29"/>
      <c r="D10" s="30"/>
      <c r="E10" s="30"/>
    </row>
    <row r="11" spans="1:5" ht="20">
      <c r="A11" s="31" t="s">
        <v>21</v>
      </c>
      <c r="B11" s="32"/>
      <c r="C11" s="32"/>
      <c r="D11" s="33"/>
      <c r="E11" s="33"/>
    </row>
    <row r="12" spans="1:5" ht="15.75" customHeight="1">
      <c r="A12" s="16" t="s">
        <v>22</v>
      </c>
      <c r="B12" s="17">
        <v>10000</v>
      </c>
      <c r="C12" s="18">
        <f t="shared" ref="C12:C17" si="2">B12*12</f>
        <v>120000</v>
      </c>
      <c r="D12" s="16" t="s">
        <v>23</v>
      </c>
      <c r="E12" s="20" t="s">
        <v>24</v>
      </c>
    </row>
    <row r="13" spans="1:5" ht="15.75" customHeight="1">
      <c r="A13" s="16" t="s">
        <v>25</v>
      </c>
      <c r="B13" s="17">
        <v>1000</v>
      </c>
      <c r="C13" s="18">
        <f t="shared" si="2"/>
        <v>12000</v>
      </c>
      <c r="D13" s="16" t="s">
        <v>26</v>
      </c>
      <c r="E13" s="20" t="s">
        <v>27</v>
      </c>
    </row>
    <row r="14" spans="1:5" ht="15.75" customHeight="1">
      <c r="A14" s="16" t="s">
        <v>28</v>
      </c>
      <c r="B14" s="17">
        <v>500</v>
      </c>
      <c r="C14" s="18">
        <f t="shared" si="2"/>
        <v>6000</v>
      </c>
      <c r="D14" s="16" t="s">
        <v>29</v>
      </c>
      <c r="E14" s="20" t="s">
        <v>30</v>
      </c>
    </row>
    <row r="15" spans="1:5" ht="15.75" customHeight="1">
      <c r="A15" s="19" t="s">
        <v>31</v>
      </c>
      <c r="B15" s="17">
        <v>10000</v>
      </c>
      <c r="C15" s="18">
        <f t="shared" si="2"/>
        <v>120000</v>
      </c>
      <c r="D15" s="16" t="s">
        <v>32</v>
      </c>
      <c r="E15" s="20" t="s">
        <v>33</v>
      </c>
    </row>
    <row r="16" spans="1:5" ht="15.75" customHeight="1">
      <c r="A16" s="19" t="s">
        <v>34</v>
      </c>
      <c r="B16" s="17">
        <v>1000</v>
      </c>
      <c r="C16" s="18">
        <f t="shared" si="2"/>
        <v>12000</v>
      </c>
      <c r="D16" s="16" t="s">
        <v>35</v>
      </c>
      <c r="E16" s="20" t="s">
        <v>36</v>
      </c>
    </row>
    <row r="17" spans="1:5" ht="15.75" customHeight="1">
      <c r="A17" s="16" t="s">
        <v>37</v>
      </c>
      <c r="B17" s="17">
        <v>1000</v>
      </c>
      <c r="C17" s="18">
        <f t="shared" si="2"/>
        <v>12000</v>
      </c>
      <c r="D17" s="16" t="s">
        <v>38</v>
      </c>
      <c r="E17" s="20" t="s">
        <v>39</v>
      </c>
    </row>
    <row r="18" spans="1:5" ht="15.75" customHeight="1">
      <c r="A18" s="34" t="s">
        <v>40</v>
      </c>
      <c r="B18" s="25">
        <f>SUM(B12:B17)</f>
        <v>23500</v>
      </c>
      <c r="C18" s="25">
        <f>SUM(C13:C17)</f>
        <v>162000</v>
      </c>
      <c r="D18" s="24"/>
      <c r="E18" s="35"/>
    </row>
    <row r="19" spans="1:5" ht="15.75" customHeight="1">
      <c r="A19" s="36"/>
      <c r="B19" s="29"/>
      <c r="C19" s="29"/>
      <c r="D19" s="37"/>
      <c r="E19" s="38"/>
    </row>
    <row r="20" spans="1:5" ht="20">
      <c r="A20" s="14" t="s">
        <v>41</v>
      </c>
      <c r="B20" s="32"/>
      <c r="C20" s="32"/>
      <c r="D20" s="33"/>
      <c r="E20" s="39"/>
    </row>
    <row r="21" spans="1:5" ht="18" customHeight="1">
      <c r="A21" s="40" t="s">
        <v>42</v>
      </c>
      <c r="B21" s="41"/>
      <c r="C21" s="41"/>
      <c r="D21" s="42"/>
      <c r="E21" s="43"/>
    </row>
    <row r="22" spans="1:5" ht="14">
      <c r="A22" s="19" t="s">
        <v>43</v>
      </c>
      <c r="B22" s="17">
        <v>4000</v>
      </c>
      <c r="C22" s="18">
        <f t="shared" ref="C22:C26" si="3">B22*12</f>
        <v>48000</v>
      </c>
      <c r="D22" s="16" t="s">
        <v>44</v>
      </c>
      <c r="E22" s="20" t="s">
        <v>45</v>
      </c>
    </row>
    <row r="23" spans="1:5" ht="14">
      <c r="A23" s="19" t="s">
        <v>46</v>
      </c>
      <c r="B23" s="17">
        <v>1000</v>
      </c>
      <c r="C23" s="18">
        <f t="shared" si="3"/>
        <v>12000</v>
      </c>
      <c r="D23" s="44"/>
      <c r="E23" s="45"/>
    </row>
    <row r="24" spans="1:5" ht="14">
      <c r="A24" s="16" t="s">
        <v>47</v>
      </c>
      <c r="B24" s="17">
        <v>0</v>
      </c>
      <c r="C24" s="18">
        <f t="shared" si="3"/>
        <v>0</v>
      </c>
      <c r="D24" s="19"/>
      <c r="E24" s="20" t="s">
        <v>48</v>
      </c>
    </row>
    <row r="25" spans="1:5" ht="14">
      <c r="A25" s="16" t="s">
        <v>49</v>
      </c>
      <c r="B25" s="17">
        <v>0</v>
      </c>
      <c r="C25" s="18">
        <f t="shared" si="3"/>
        <v>0</v>
      </c>
      <c r="D25" s="16" t="s">
        <v>50</v>
      </c>
      <c r="E25" s="23"/>
    </row>
    <row r="26" spans="1:5" ht="15.75" customHeight="1">
      <c r="A26" s="16" t="s">
        <v>51</v>
      </c>
      <c r="B26" s="17">
        <v>0</v>
      </c>
      <c r="C26" s="18">
        <f t="shared" si="3"/>
        <v>0</v>
      </c>
      <c r="D26" s="19"/>
      <c r="E26" s="23"/>
    </row>
    <row r="27" spans="1:5" ht="15.75" customHeight="1">
      <c r="A27" s="24" t="s">
        <v>52</v>
      </c>
      <c r="B27" s="25">
        <f t="shared" ref="B27:C27" si="4">SUM(B22:B26)</f>
        <v>5000</v>
      </c>
      <c r="C27" s="25">
        <f t="shared" si="4"/>
        <v>60000</v>
      </c>
      <c r="D27" s="46"/>
      <c r="E27" s="47"/>
    </row>
    <row r="28" spans="1:5" ht="15.75" customHeight="1">
      <c r="A28" s="28"/>
      <c r="B28" s="29"/>
      <c r="C28" s="29"/>
      <c r="D28" s="37"/>
      <c r="E28" s="37"/>
    </row>
    <row r="29" spans="1:5" ht="15.75" customHeight="1">
      <c r="A29" s="48" t="s">
        <v>53</v>
      </c>
      <c r="B29" s="49"/>
      <c r="C29" s="49"/>
      <c r="D29" s="50"/>
      <c r="E29" s="51"/>
    </row>
    <row r="30" spans="1:5" ht="15.75" customHeight="1">
      <c r="A30" s="19" t="s">
        <v>54</v>
      </c>
      <c r="B30" s="17">
        <v>11590</v>
      </c>
      <c r="C30" s="18">
        <f t="shared" ref="C30:C35" si="5">B30*12</f>
        <v>139080</v>
      </c>
      <c r="D30" s="16" t="s">
        <v>55</v>
      </c>
      <c r="E30" s="52" t="s">
        <v>56</v>
      </c>
    </row>
    <row r="31" spans="1:5" ht="15.75" customHeight="1">
      <c r="A31" s="19" t="s">
        <v>57</v>
      </c>
      <c r="B31" s="17">
        <v>710</v>
      </c>
      <c r="C31" s="18">
        <f t="shared" si="5"/>
        <v>8520</v>
      </c>
      <c r="D31" s="19"/>
      <c r="E31" s="52" t="s">
        <v>58</v>
      </c>
    </row>
    <row r="32" spans="1:5" ht="15.75" customHeight="1">
      <c r="A32" s="19" t="s">
        <v>59</v>
      </c>
      <c r="B32" s="17">
        <v>660</v>
      </c>
      <c r="C32" s="18">
        <f t="shared" si="5"/>
        <v>7920</v>
      </c>
      <c r="D32" s="19"/>
      <c r="E32" s="53"/>
    </row>
    <row r="33" spans="1:5" ht="15.75" customHeight="1">
      <c r="A33" s="19" t="s">
        <v>60</v>
      </c>
      <c r="B33" s="17">
        <v>2220</v>
      </c>
      <c r="C33" s="18">
        <f t="shared" si="5"/>
        <v>26640</v>
      </c>
      <c r="D33" s="16" t="s">
        <v>61</v>
      </c>
      <c r="E33" s="52" t="s">
        <v>321</v>
      </c>
    </row>
    <row r="34" spans="1:5" ht="15.75" customHeight="1">
      <c r="A34" s="19" t="s">
        <v>62</v>
      </c>
      <c r="B34" s="17">
        <v>3210</v>
      </c>
      <c r="C34" s="18">
        <f t="shared" si="5"/>
        <v>38520</v>
      </c>
      <c r="D34" s="16" t="s">
        <v>63</v>
      </c>
      <c r="E34" s="54"/>
    </row>
    <row r="35" spans="1:5" ht="15.75" customHeight="1">
      <c r="A35" s="16" t="s">
        <v>64</v>
      </c>
      <c r="B35" s="17">
        <v>0</v>
      </c>
      <c r="C35" s="18">
        <f t="shared" si="5"/>
        <v>0</v>
      </c>
      <c r="D35" s="19"/>
      <c r="E35" s="23"/>
    </row>
    <row r="36" spans="1:5" ht="15.75" customHeight="1">
      <c r="A36" s="24" t="s">
        <v>65</v>
      </c>
      <c r="B36" s="25">
        <f t="shared" ref="B36:C36" si="6">SUM(B30:B35)</f>
        <v>18390</v>
      </c>
      <c r="C36" s="25">
        <f t="shared" si="6"/>
        <v>220680</v>
      </c>
      <c r="D36" s="26"/>
      <c r="E36" s="27"/>
    </row>
    <row r="37" spans="1:5" ht="15.75" customHeight="1">
      <c r="A37" s="55"/>
      <c r="B37" s="56"/>
      <c r="C37" s="56"/>
      <c r="D37" s="57"/>
      <c r="E37" s="37"/>
    </row>
    <row r="38" spans="1:5" ht="15.75" customHeight="1">
      <c r="A38" s="58" t="s">
        <v>66</v>
      </c>
      <c r="B38" s="49"/>
      <c r="C38" s="49"/>
      <c r="D38" s="50"/>
      <c r="E38" s="51"/>
    </row>
    <row r="39" spans="1:5" ht="15.75" customHeight="1">
      <c r="A39" s="19" t="s">
        <v>67</v>
      </c>
      <c r="B39" s="17">
        <v>4000</v>
      </c>
      <c r="C39" s="18">
        <f t="shared" ref="C39:C47" si="7">B39*12</f>
        <v>48000</v>
      </c>
      <c r="D39" s="16" t="s">
        <v>68</v>
      </c>
      <c r="E39" s="23"/>
    </row>
    <row r="40" spans="1:5" ht="15.75" customHeight="1">
      <c r="A40" s="19" t="s">
        <v>69</v>
      </c>
      <c r="B40" s="17">
        <v>0</v>
      </c>
      <c r="C40" s="18">
        <f t="shared" si="7"/>
        <v>0</v>
      </c>
      <c r="D40" s="16" t="s">
        <v>70</v>
      </c>
      <c r="E40" s="59"/>
    </row>
    <row r="41" spans="1:5" ht="15.75" customHeight="1">
      <c r="A41" s="19" t="s">
        <v>71</v>
      </c>
      <c r="B41" s="17">
        <v>0</v>
      </c>
      <c r="C41" s="18">
        <f t="shared" si="7"/>
        <v>0</v>
      </c>
      <c r="D41" s="19"/>
      <c r="E41" s="23"/>
    </row>
    <row r="42" spans="1:5" ht="15.75" customHeight="1">
      <c r="A42" s="19" t="s">
        <v>72</v>
      </c>
      <c r="B42" s="17">
        <v>0</v>
      </c>
      <c r="C42" s="18">
        <f t="shared" si="7"/>
        <v>0</v>
      </c>
      <c r="D42" s="16"/>
      <c r="E42" s="23"/>
    </row>
    <row r="43" spans="1:5" ht="15.75" customHeight="1">
      <c r="A43" s="19" t="s">
        <v>73</v>
      </c>
      <c r="B43" s="17">
        <v>950</v>
      </c>
      <c r="C43" s="18">
        <f t="shared" si="7"/>
        <v>11400</v>
      </c>
      <c r="D43" s="16" t="s">
        <v>74</v>
      </c>
      <c r="E43" s="20" t="s">
        <v>75</v>
      </c>
    </row>
    <row r="44" spans="1:5" ht="15.75" customHeight="1">
      <c r="A44" s="16" t="s">
        <v>76</v>
      </c>
      <c r="B44" s="17">
        <v>780</v>
      </c>
      <c r="C44" s="18">
        <f t="shared" si="7"/>
        <v>9360</v>
      </c>
      <c r="D44" s="16" t="s">
        <v>77</v>
      </c>
      <c r="E44" s="23"/>
    </row>
    <row r="45" spans="1:5" ht="15.75" customHeight="1">
      <c r="A45" s="19" t="s">
        <v>78</v>
      </c>
      <c r="B45" s="17">
        <v>0</v>
      </c>
      <c r="C45" s="18">
        <f t="shared" si="7"/>
        <v>0</v>
      </c>
      <c r="D45" s="16" t="s">
        <v>77</v>
      </c>
      <c r="E45" s="23"/>
    </row>
    <row r="46" spans="1:5" ht="15.75" customHeight="1">
      <c r="A46" s="19" t="s">
        <v>79</v>
      </c>
      <c r="B46" s="17">
        <v>0</v>
      </c>
      <c r="C46" s="18">
        <f t="shared" si="7"/>
        <v>0</v>
      </c>
      <c r="D46" s="16" t="s">
        <v>80</v>
      </c>
      <c r="E46" s="23"/>
    </row>
    <row r="47" spans="1:5" ht="15.75" customHeight="1">
      <c r="A47" s="19" t="s">
        <v>81</v>
      </c>
      <c r="B47" s="17">
        <v>0</v>
      </c>
      <c r="C47" s="18">
        <f t="shared" si="7"/>
        <v>0</v>
      </c>
      <c r="D47" s="16"/>
      <c r="E47" s="23"/>
    </row>
    <row r="48" spans="1:5" ht="15.75" customHeight="1">
      <c r="A48" s="24" t="s">
        <v>82</v>
      </c>
      <c r="B48" s="25">
        <f t="shared" ref="B48:C48" si="8">SUM(B39:B47)</f>
        <v>5730</v>
      </c>
      <c r="C48" s="25">
        <f t="shared" si="8"/>
        <v>68760</v>
      </c>
      <c r="D48" s="60"/>
      <c r="E48" s="27"/>
    </row>
    <row r="49" spans="1:5" ht="15.75" customHeight="1">
      <c r="A49" s="61"/>
      <c r="B49" s="56"/>
      <c r="C49" s="56"/>
      <c r="D49" s="57"/>
      <c r="E49" s="37"/>
    </row>
    <row r="50" spans="1:5" ht="15.75" customHeight="1">
      <c r="A50" s="58" t="s">
        <v>83</v>
      </c>
      <c r="B50" s="49"/>
      <c r="C50" s="49"/>
      <c r="D50" s="50"/>
      <c r="E50" s="51"/>
    </row>
    <row r="51" spans="1:5" ht="15.75" customHeight="1">
      <c r="A51" s="19" t="s">
        <v>84</v>
      </c>
      <c r="B51" s="17">
        <v>339</v>
      </c>
      <c r="C51" s="18">
        <f t="shared" ref="C51:C58" si="9">B51*12</f>
        <v>4068</v>
      </c>
      <c r="D51" s="19" t="s">
        <v>85</v>
      </c>
      <c r="E51" s="23"/>
    </row>
    <row r="52" spans="1:5" ht="15.75" customHeight="1">
      <c r="A52" s="16" t="s">
        <v>86</v>
      </c>
      <c r="B52" s="17">
        <v>99</v>
      </c>
      <c r="C52" s="18">
        <f t="shared" si="9"/>
        <v>1188</v>
      </c>
      <c r="D52" s="16" t="s">
        <v>87</v>
      </c>
      <c r="E52" s="23"/>
    </row>
    <row r="53" spans="1:5" ht="15.75" customHeight="1">
      <c r="A53" s="19" t="s">
        <v>88</v>
      </c>
      <c r="B53" s="17">
        <v>299</v>
      </c>
      <c r="C53" s="18">
        <f t="shared" si="9"/>
        <v>3588</v>
      </c>
      <c r="D53" s="16" t="s">
        <v>89</v>
      </c>
      <c r="E53" s="59"/>
    </row>
    <row r="54" spans="1:5" ht="15.75" customHeight="1">
      <c r="A54" s="19" t="s">
        <v>90</v>
      </c>
      <c r="B54" s="17">
        <v>400</v>
      </c>
      <c r="C54" s="18">
        <f t="shared" si="9"/>
        <v>4800</v>
      </c>
      <c r="D54" s="16" t="s">
        <v>91</v>
      </c>
      <c r="E54" s="59"/>
    </row>
    <row r="55" spans="1:5" ht="15.75" customHeight="1">
      <c r="A55" s="16" t="s">
        <v>92</v>
      </c>
      <c r="B55" s="17">
        <v>250</v>
      </c>
      <c r="C55" s="18">
        <f t="shared" si="9"/>
        <v>3000</v>
      </c>
      <c r="D55" s="19"/>
      <c r="E55" s="59"/>
    </row>
    <row r="56" spans="1:5" ht="15.75" customHeight="1">
      <c r="A56" s="16" t="s">
        <v>93</v>
      </c>
      <c r="B56" s="17">
        <v>200</v>
      </c>
      <c r="C56" s="18">
        <f t="shared" si="9"/>
        <v>2400</v>
      </c>
      <c r="D56" s="19"/>
      <c r="E56" s="23"/>
    </row>
    <row r="57" spans="1:5" ht="15.75" customHeight="1">
      <c r="A57" s="19" t="s">
        <v>94</v>
      </c>
      <c r="B57" s="17">
        <v>279</v>
      </c>
      <c r="C57" s="18">
        <f t="shared" si="9"/>
        <v>3348</v>
      </c>
      <c r="D57" s="19"/>
      <c r="E57" s="23"/>
    </row>
    <row r="58" spans="1:5" ht="15.75" customHeight="1">
      <c r="A58" s="16" t="s">
        <v>95</v>
      </c>
      <c r="B58" s="17">
        <v>154</v>
      </c>
      <c r="C58" s="18">
        <f t="shared" si="9"/>
        <v>1848</v>
      </c>
      <c r="D58" s="19"/>
      <c r="E58" s="23"/>
    </row>
    <row r="59" spans="1:5" ht="15.75" customHeight="1">
      <c r="A59" s="24" t="s">
        <v>96</v>
      </c>
      <c r="B59" s="25">
        <f t="shared" ref="B59:C59" si="10">SUM(B51:B58)</f>
        <v>2020</v>
      </c>
      <c r="C59" s="25">
        <f t="shared" si="10"/>
        <v>24240</v>
      </c>
      <c r="D59" s="26"/>
      <c r="E59" s="27"/>
    </row>
    <row r="60" spans="1:5" ht="15.75" customHeight="1">
      <c r="A60" s="61"/>
      <c r="B60" s="56"/>
      <c r="C60" s="56"/>
      <c r="D60" s="57"/>
      <c r="E60" s="37"/>
    </row>
    <row r="61" spans="1:5" ht="15.75" customHeight="1">
      <c r="A61" s="58" t="s">
        <v>97</v>
      </c>
      <c r="B61" s="49"/>
      <c r="C61" s="49"/>
      <c r="D61" s="50"/>
      <c r="E61" s="51"/>
    </row>
    <row r="62" spans="1:5" ht="15.75" customHeight="1">
      <c r="A62" s="19" t="s">
        <v>98</v>
      </c>
      <c r="B62" s="17">
        <v>650</v>
      </c>
      <c r="C62" s="21" t="s">
        <v>99</v>
      </c>
      <c r="D62" s="16" t="s">
        <v>100</v>
      </c>
      <c r="E62" s="20" t="s">
        <v>101</v>
      </c>
    </row>
    <row r="63" spans="1:5" ht="15.75" customHeight="1">
      <c r="A63" s="19" t="s">
        <v>102</v>
      </c>
      <c r="B63" s="17">
        <v>1000</v>
      </c>
      <c r="C63" s="18">
        <f t="shared" ref="C63:C68" si="11">B63*12</f>
        <v>12000</v>
      </c>
      <c r="D63" s="16" t="s">
        <v>103</v>
      </c>
      <c r="E63" s="20" t="s">
        <v>104</v>
      </c>
    </row>
    <row r="64" spans="1:5" ht="15.75" customHeight="1">
      <c r="A64" s="16" t="s">
        <v>105</v>
      </c>
      <c r="B64" s="17">
        <v>0</v>
      </c>
      <c r="C64" s="18">
        <f t="shared" si="11"/>
        <v>0</v>
      </c>
      <c r="D64" s="19"/>
      <c r="E64" s="45"/>
    </row>
    <row r="65" spans="1:5" ht="15.75" customHeight="1">
      <c r="A65" s="19" t="s">
        <v>106</v>
      </c>
      <c r="B65" s="17">
        <v>0</v>
      </c>
      <c r="C65" s="18">
        <f t="shared" si="11"/>
        <v>0</v>
      </c>
      <c r="D65" s="19"/>
      <c r="E65" s="45"/>
    </row>
    <row r="66" spans="1:5" ht="15.75" customHeight="1">
      <c r="A66" s="16" t="s">
        <v>107</v>
      </c>
      <c r="B66" s="22">
        <f>770</f>
        <v>770</v>
      </c>
      <c r="C66" s="18">
        <f t="shared" si="11"/>
        <v>9240</v>
      </c>
      <c r="D66" s="16" t="s">
        <v>108</v>
      </c>
      <c r="E66" s="45"/>
    </row>
    <row r="67" spans="1:5" ht="15.75" customHeight="1">
      <c r="A67" s="19" t="s">
        <v>109</v>
      </c>
      <c r="B67" s="17">
        <v>200</v>
      </c>
      <c r="C67" s="18">
        <f t="shared" si="11"/>
        <v>2400</v>
      </c>
      <c r="D67" s="19"/>
      <c r="E67" s="45"/>
    </row>
    <row r="68" spans="1:5" ht="15.75" customHeight="1">
      <c r="A68" s="16" t="s">
        <v>110</v>
      </c>
      <c r="B68" s="17">
        <v>0</v>
      </c>
      <c r="C68" s="18">
        <f t="shared" si="11"/>
        <v>0</v>
      </c>
      <c r="D68" s="19"/>
      <c r="E68" s="45"/>
    </row>
    <row r="69" spans="1:5" ht="15.75" customHeight="1">
      <c r="A69" s="24" t="s">
        <v>111</v>
      </c>
      <c r="B69" s="25">
        <f t="shared" ref="B69:C69" si="12">SUM(B62:B68)</f>
        <v>2620</v>
      </c>
      <c r="C69" s="25">
        <f t="shared" si="12"/>
        <v>23640</v>
      </c>
      <c r="D69" s="26"/>
      <c r="E69" s="62"/>
    </row>
    <row r="70" spans="1:5" ht="15.75" customHeight="1">
      <c r="A70" s="61"/>
      <c r="B70" s="56"/>
      <c r="C70" s="56"/>
      <c r="D70" s="57"/>
      <c r="E70" s="38"/>
    </row>
    <row r="71" spans="1:5" ht="15.75" customHeight="1">
      <c r="A71" s="58" t="s">
        <v>112</v>
      </c>
      <c r="B71" s="49"/>
      <c r="C71" s="49"/>
      <c r="D71" s="50"/>
      <c r="E71" s="63"/>
    </row>
    <row r="72" spans="1:5" ht="15.75" customHeight="1">
      <c r="A72" s="16" t="s">
        <v>113</v>
      </c>
      <c r="B72" s="17">
        <v>200</v>
      </c>
      <c r="C72" s="18">
        <f t="shared" ref="C72:C77" si="13">B72*12</f>
        <v>2400</v>
      </c>
      <c r="D72" s="16" t="s">
        <v>114</v>
      </c>
      <c r="E72" s="20" t="s">
        <v>115</v>
      </c>
    </row>
    <row r="73" spans="1:5" ht="15.75" customHeight="1">
      <c r="A73" s="19" t="s">
        <v>116</v>
      </c>
      <c r="B73" s="17">
        <v>800</v>
      </c>
      <c r="C73" s="18">
        <f t="shared" si="13"/>
        <v>9600</v>
      </c>
      <c r="D73" s="19"/>
      <c r="E73" s="23"/>
    </row>
    <row r="74" spans="1:5" ht="15.75" customHeight="1">
      <c r="A74" s="19" t="s">
        <v>117</v>
      </c>
      <c r="B74" s="17">
        <v>500</v>
      </c>
      <c r="C74" s="18">
        <f t="shared" si="13"/>
        <v>6000</v>
      </c>
      <c r="D74" s="19"/>
      <c r="E74" s="23"/>
    </row>
    <row r="75" spans="1:5" ht="15.75" customHeight="1">
      <c r="A75" s="16" t="s">
        <v>118</v>
      </c>
      <c r="B75" s="17">
        <v>200</v>
      </c>
      <c r="C75" s="18">
        <f t="shared" si="13"/>
        <v>2400</v>
      </c>
      <c r="D75" s="19"/>
      <c r="E75" s="23"/>
    </row>
    <row r="76" spans="1:5" ht="15.75" customHeight="1">
      <c r="A76" s="16" t="s">
        <v>119</v>
      </c>
      <c r="B76" s="17">
        <v>200</v>
      </c>
      <c r="C76" s="18">
        <f t="shared" si="13"/>
        <v>2400</v>
      </c>
      <c r="D76" s="16"/>
      <c r="E76" s="23"/>
    </row>
    <row r="77" spans="1:5" ht="15.75" customHeight="1">
      <c r="A77" s="16" t="s">
        <v>120</v>
      </c>
      <c r="B77" s="17">
        <v>100</v>
      </c>
      <c r="C77" s="18">
        <f t="shared" si="13"/>
        <v>1200</v>
      </c>
      <c r="D77" s="19"/>
      <c r="E77" s="23"/>
    </row>
    <row r="78" spans="1:5" ht="15.75" customHeight="1">
      <c r="A78" s="24" t="s">
        <v>121</v>
      </c>
      <c r="B78" s="25">
        <f t="shared" ref="B78:C78" si="14">SUM(B72:B77)</f>
        <v>2000</v>
      </c>
      <c r="C78" s="25">
        <f t="shared" si="14"/>
        <v>24000</v>
      </c>
      <c r="D78" s="26"/>
      <c r="E78" s="27"/>
    </row>
    <row r="79" spans="1:5" ht="15.75" customHeight="1">
      <c r="A79" s="55"/>
      <c r="B79" s="64"/>
      <c r="C79" s="64"/>
      <c r="D79" s="57"/>
      <c r="E79" s="37"/>
    </row>
    <row r="80" spans="1:5" ht="15.75" customHeight="1">
      <c r="A80" s="58" t="s">
        <v>122</v>
      </c>
      <c r="B80" s="49"/>
      <c r="C80" s="49"/>
      <c r="D80" s="50"/>
      <c r="E80" s="51"/>
    </row>
    <row r="81" spans="1:5" ht="15.75" customHeight="1">
      <c r="A81" s="16" t="s">
        <v>123</v>
      </c>
      <c r="B81" s="17">
        <v>3212</v>
      </c>
      <c r="C81" s="18">
        <f t="shared" ref="C81:C86" si="15">B81*12</f>
        <v>38544</v>
      </c>
      <c r="D81" s="16" t="s">
        <v>124</v>
      </c>
      <c r="E81" s="23"/>
    </row>
    <row r="82" spans="1:5" ht="15.75" customHeight="1">
      <c r="A82" s="16" t="s">
        <v>125</v>
      </c>
      <c r="B82" s="17">
        <v>0</v>
      </c>
      <c r="C82" s="18">
        <f t="shared" si="15"/>
        <v>0</v>
      </c>
      <c r="D82" s="16" t="s">
        <v>126</v>
      </c>
      <c r="E82" s="23"/>
    </row>
    <row r="83" spans="1:5" ht="15.75" customHeight="1">
      <c r="A83" s="16" t="s">
        <v>127</v>
      </c>
      <c r="B83" s="17">
        <v>348</v>
      </c>
      <c r="C83" s="18">
        <f t="shared" si="15"/>
        <v>4176</v>
      </c>
      <c r="D83" s="16" t="s">
        <v>128</v>
      </c>
      <c r="E83" s="23"/>
    </row>
    <row r="84" spans="1:5" ht="15.75" customHeight="1">
      <c r="A84" s="16" t="s">
        <v>129</v>
      </c>
      <c r="B84" s="17">
        <v>500</v>
      </c>
      <c r="C84" s="18">
        <f t="shared" si="15"/>
        <v>6000</v>
      </c>
      <c r="D84" s="16" t="s">
        <v>130</v>
      </c>
      <c r="E84" s="23"/>
    </row>
    <row r="85" spans="1:5" ht="15.75" customHeight="1">
      <c r="A85" s="19" t="s">
        <v>131</v>
      </c>
      <c r="B85" s="17">
        <v>200</v>
      </c>
      <c r="C85" s="18">
        <f t="shared" si="15"/>
        <v>2400</v>
      </c>
      <c r="D85" s="19"/>
      <c r="E85" s="20" t="s">
        <v>132</v>
      </c>
    </row>
    <row r="86" spans="1:5" ht="15.75" customHeight="1">
      <c r="A86" s="16" t="s">
        <v>133</v>
      </c>
      <c r="B86" s="17">
        <v>0</v>
      </c>
      <c r="C86" s="18">
        <f t="shared" si="15"/>
        <v>0</v>
      </c>
      <c r="D86" s="19"/>
      <c r="E86" s="23"/>
    </row>
    <row r="87" spans="1:5" ht="15.75" customHeight="1">
      <c r="A87" s="24" t="s">
        <v>134</v>
      </c>
      <c r="B87" s="25">
        <f t="shared" ref="B87:C87" si="16">SUM(B81:B86)</f>
        <v>4260</v>
      </c>
      <c r="C87" s="25">
        <f t="shared" si="16"/>
        <v>51120</v>
      </c>
      <c r="D87" s="26"/>
      <c r="E87" s="27"/>
    </row>
    <row r="88" spans="1:5" ht="15.75" customHeight="1">
      <c r="A88" s="61"/>
      <c r="B88" s="56"/>
      <c r="C88" s="56"/>
      <c r="D88" s="57"/>
      <c r="E88" s="37"/>
    </row>
    <row r="89" spans="1:5" ht="15.75" customHeight="1">
      <c r="A89" s="58" t="s">
        <v>135</v>
      </c>
      <c r="B89" s="49"/>
      <c r="C89" s="49"/>
      <c r="D89" s="65" t="s">
        <v>136</v>
      </c>
      <c r="E89" s="51"/>
    </row>
    <row r="90" spans="1:5" ht="15.75" customHeight="1">
      <c r="A90" s="16" t="s">
        <v>137</v>
      </c>
      <c r="B90" s="17">
        <f>6000/12</f>
        <v>500</v>
      </c>
      <c r="C90" s="18">
        <f t="shared" ref="C90:C95" si="17">B90*12</f>
        <v>6000</v>
      </c>
      <c r="D90" s="16" t="s">
        <v>138</v>
      </c>
      <c r="E90" s="20" t="s">
        <v>139</v>
      </c>
    </row>
    <row r="91" spans="1:5" ht="15.75" customHeight="1">
      <c r="A91" s="16" t="s">
        <v>140</v>
      </c>
      <c r="B91" s="17">
        <f>984/12</f>
        <v>82</v>
      </c>
      <c r="C91" s="18">
        <f t="shared" si="17"/>
        <v>984</v>
      </c>
      <c r="D91" s="16"/>
      <c r="E91" s="20" t="s">
        <v>141</v>
      </c>
    </row>
    <row r="92" spans="1:5" ht="15.75" customHeight="1">
      <c r="A92" s="19" t="s">
        <v>142</v>
      </c>
      <c r="B92" s="17">
        <f>1024/6</f>
        <v>170.66666666666666</v>
      </c>
      <c r="C92" s="18">
        <f t="shared" si="17"/>
        <v>2048</v>
      </c>
      <c r="D92" s="19"/>
      <c r="E92" s="20" t="s">
        <v>143</v>
      </c>
    </row>
    <row r="93" spans="1:5" ht="15.75" customHeight="1">
      <c r="A93" s="16" t="s">
        <v>144</v>
      </c>
      <c r="B93" s="17">
        <v>0</v>
      </c>
      <c r="C93" s="18">
        <f t="shared" si="17"/>
        <v>0</v>
      </c>
      <c r="D93" s="19"/>
      <c r="E93" s="20" t="s">
        <v>145</v>
      </c>
    </row>
    <row r="94" spans="1:5" ht="15.75" customHeight="1">
      <c r="A94" s="16" t="s">
        <v>146</v>
      </c>
      <c r="B94" s="17">
        <f>2900/12</f>
        <v>241.66666666666666</v>
      </c>
      <c r="C94" s="18">
        <f t="shared" si="17"/>
        <v>2900</v>
      </c>
      <c r="D94" s="19"/>
      <c r="E94" s="45"/>
    </row>
    <row r="95" spans="1:5" ht="15.75" customHeight="1">
      <c r="A95" s="16" t="s">
        <v>147</v>
      </c>
      <c r="B95" s="17">
        <v>0</v>
      </c>
      <c r="C95" s="18">
        <f t="shared" si="17"/>
        <v>0</v>
      </c>
      <c r="D95" s="19"/>
      <c r="E95" s="45"/>
    </row>
    <row r="96" spans="1:5" ht="15.75" customHeight="1">
      <c r="A96" s="24" t="s">
        <v>148</v>
      </c>
      <c r="B96" s="25">
        <f t="shared" ref="B96:C96" si="18">SUM(B90:B95)</f>
        <v>994.33333333333326</v>
      </c>
      <c r="C96" s="25">
        <f t="shared" si="18"/>
        <v>11932</v>
      </c>
      <c r="D96" s="66" t="s">
        <v>149</v>
      </c>
      <c r="E96" s="27"/>
    </row>
    <row r="97" spans="1:5" ht="15.75" customHeight="1">
      <c r="A97" s="61"/>
      <c r="B97" s="56"/>
      <c r="C97" s="56"/>
      <c r="D97" s="57"/>
      <c r="E97" s="37"/>
    </row>
    <row r="98" spans="1:5" ht="15.75" customHeight="1">
      <c r="A98" s="58" t="s">
        <v>150</v>
      </c>
      <c r="B98" s="49"/>
      <c r="C98" s="49"/>
      <c r="D98" s="65" t="s">
        <v>151</v>
      </c>
      <c r="E98" s="51"/>
    </row>
    <row r="99" spans="1:5" ht="15.75" customHeight="1">
      <c r="A99" s="19" t="s">
        <v>152</v>
      </c>
      <c r="B99" s="17">
        <v>500</v>
      </c>
      <c r="C99" s="18">
        <f t="shared" ref="C99:C103" si="19">B99*12</f>
        <v>6000</v>
      </c>
      <c r="D99" s="16" t="s">
        <v>153</v>
      </c>
      <c r="E99" s="20" t="s">
        <v>154</v>
      </c>
    </row>
    <row r="100" spans="1:5" ht="15.75" customHeight="1">
      <c r="A100" s="19" t="s">
        <v>155</v>
      </c>
      <c r="B100" s="17">
        <v>0</v>
      </c>
      <c r="C100" s="18">
        <f t="shared" si="19"/>
        <v>0</v>
      </c>
      <c r="D100" s="16" t="s">
        <v>156</v>
      </c>
      <c r="E100" s="23"/>
    </row>
    <row r="101" spans="1:5" ht="15.75" customHeight="1">
      <c r="A101" s="16" t="s">
        <v>157</v>
      </c>
      <c r="B101" s="17">
        <v>0</v>
      </c>
      <c r="C101" s="18">
        <f t="shared" si="19"/>
        <v>0</v>
      </c>
      <c r="D101" s="19"/>
      <c r="E101" s="23"/>
    </row>
    <row r="102" spans="1:5" ht="15.75" customHeight="1">
      <c r="A102" s="16" t="s">
        <v>158</v>
      </c>
      <c r="B102" s="17">
        <v>0</v>
      </c>
      <c r="C102" s="18">
        <f t="shared" si="19"/>
        <v>0</v>
      </c>
      <c r="D102" s="19"/>
      <c r="E102" s="23"/>
    </row>
    <row r="103" spans="1:5" ht="15.75" customHeight="1">
      <c r="A103" s="16" t="s">
        <v>159</v>
      </c>
      <c r="B103" s="17">
        <v>0</v>
      </c>
      <c r="C103" s="18">
        <f t="shared" si="19"/>
        <v>0</v>
      </c>
      <c r="D103" s="19"/>
      <c r="E103" s="23"/>
    </row>
    <row r="104" spans="1:5" ht="15.75" customHeight="1">
      <c r="A104" s="24" t="s">
        <v>160</v>
      </c>
      <c r="B104" s="25">
        <f t="shared" ref="B104:C104" si="20">SUM(B99:B103)</f>
        <v>500</v>
      </c>
      <c r="C104" s="25">
        <f t="shared" si="20"/>
        <v>6000</v>
      </c>
      <c r="D104" s="26"/>
      <c r="E104" s="27"/>
    </row>
    <row r="105" spans="1:5" ht="15.75" customHeight="1">
      <c r="A105" s="61"/>
      <c r="B105" s="56"/>
      <c r="C105" s="56"/>
      <c r="D105" s="57"/>
      <c r="E105" s="37"/>
    </row>
    <row r="106" spans="1:5" ht="16.5" customHeight="1">
      <c r="A106" s="58" t="s">
        <v>161</v>
      </c>
      <c r="B106" s="49"/>
      <c r="C106" s="49"/>
      <c r="D106" s="65" t="s">
        <v>162</v>
      </c>
      <c r="E106" s="51"/>
    </row>
    <row r="107" spans="1:5" ht="15.75" customHeight="1">
      <c r="A107" s="19" t="s">
        <v>163</v>
      </c>
      <c r="B107" s="21">
        <f t="shared" ref="B107:B112" si="21">C107/12</f>
        <v>0</v>
      </c>
      <c r="C107" s="22">
        <v>0</v>
      </c>
      <c r="D107" s="16" t="s">
        <v>164</v>
      </c>
      <c r="E107" s="23"/>
    </row>
    <row r="108" spans="1:5" ht="15.75" customHeight="1">
      <c r="A108" s="16" t="s">
        <v>165</v>
      </c>
      <c r="B108" s="21">
        <f t="shared" si="21"/>
        <v>666.66666666666663</v>
      </c>
      <c r="C108" s="17">
        <v>8000</v>
      </c>
      <c r="D108" s="19"/>
      <c r="E108" s="23"/>
    </row>
    <row r="109" spans="1:5" ht="15.75" customHeight="1">
      <c r="A109" s="16" t="s">
        <v>166</v>
      </c>
      <c r="B109" s="21">
        <f t="shared" si="21"/>
        <v>583.33333333333337</v>
      </c>
      <c r="C109" s="17">
        <v>7000</v>
      </c>
      <c r="D109" s="19"/>
      <c r="E109" s="23"/>
    </row>
    <row r="110" spans="1:5" ht="15.75" customHeight="1">
      <c r="A110" s="16" t="s">
        <v>117</v>
      </c>
      <c r="B110" s="21">
        <f t="shared" si="21"/>
        <v>333.33333333333331</v>
      </c>
      <c r="C110" s="17">
        <v>4000</v>
      </c>
      <c r="D110" s="19"/>
      <c r="E110" s="23"/>
    </row>
    <row r="111" spans="1:5" ht="15.75" customHeight="1">
      <c r="A111" s="16" t="s">
        <v>167</v>
      </c>
      <c r="B111" s="21">
        <f t="shared" si="21"/>
        <v>250</v>
      </c>
      <c r="C111" s="17">
        <v>3000</v>
      </c>
      <c r="D111" s="19"/>
      <c r="E111" s="23"/>
    </row>
    <row r="112" spans="1:5" ht="15.75" customHeight="1">
      <c r="A112" s="16" t="s">
        <v>168</v>
      </c>
      <c r="B112" s="21">
        <f t="shared" si="21"/>
        <v>166.66666666666666</v>
      </c>
      <c r="C112" s="17">
        <v>2000</v>
      </c>
      <c r="D112" s="19"/>
      <c r="E112" s="23"/>
    </row>
    <row r="113" spans="1:5" ht="15.75" customHeight="1">
      <c r="A113" s="24" t="s">
        <v>169</v>
      </c>
      <c r="B113" s="25">
        <f t="shared" ref="B113:C113" si="22">SUM(B107:B112)</f>
        <v>2000</v>
      </c>
      <c r="C113" s="25">
        <f t="shared" si="22"/>
        <v>24000</v>
      </c>
      <c r="D113" s="26"/>
      <c r="E113" s="27"/>
    </row>
    <row r="114" spans="1:5" ht="15.75" customHeight="1">
      <c r="A114" s="57"/>
      <c r="B114" s="56"/>
      <c r="C114" s="56"/>
      <c r="D114" s="57"/>
      <c r="E114" s="37"/>
    </row>
    <row r="115" spans="1:5" ht="15.75" customHeight="1">
      <c r="A115" s="48" t="s">
        <v>170</v>
      </c>
      <c r="B115" s="49"/>
      <c r="C115" s="49"/>
      <c r="D115" s="65" t="s">
        <v>171</v>
      </c>
      <c r="E115" s="51"/>
    </row>
    <row r="116" spans="1:5" ht="15.75" customHeight="1">
      <c r="A116" s="16" t="s">
        <v>172</v>
      </c>
      <c r="B116" s="17">
        <v>500</v>
      </c>
      <c r="C116" s="18">
        <f t="shared" ref="C116:C119" si="23">B116*12</f>
        <v>6000</v>
      </c>
      <c r="D116" s="16"/>
      <c r="E116" s="23"/>
    </row>
    <row r="117" spans="1:5" ht="15.75" customHeight="1">
      <c r="A117" s="16" t="s">
        <v>173</v>
      </c>
      <c r="B117" s="17">
        <v>500</v>
      </c>
      <c r="C117" s="18">
        <f t="shared" si="23"/>
        <v>6000</v>
      </c>
      <c r="D117" s="19"/>
      <c r="E117" s="23"/>
    </row>
    <row r="118" spans="1:5" ht="15.75" customHeight="1">
      <c r="A118" s="16" t="s">
        <v>174</v>
      </c>
      <c r="B118" s="17">
        <v>1000</v>
      </c>
      <c r="C118" s="18">
        <f t="shared" si="23"/>
        <v>12000</v>
      </c>
      <c r="D118" s="19"/>
      <c r="E118" s="23"/>
    </row>
    <row r="119" spans="1:5" ht="15.75" customHeight="1">
      <c r="A119" s="16" t="s">
        <v>175</v>
      </c>
      <c r="B119" s="17">
        <v>0</v>
      </c>
      <c r="C119" s="18">
        <f t="shared" si="23"/>
        <v>0</v>
      </c>
      <c r="D119" s="19"/>
      <c r="E119" s="23"/>
    </row>
    <row r="120" spans="1:5" ht="15.75" customHeight="1">
      <c r="A120" s="34" t="s">
        <v>176</v>
      </c>
      <c r="B120" s="25">
        <f t="shared" ref="B120:C120" si="24">SUM(B116:B119)</f>
        <v>2000</v>
      </c>
      <c r="C120" s="25">
        <f t="shared" si="24"/>
        <v>24000</v>
      </c>
      <c r="D120" s="60"/>
      <c r="E120" s="27"/>
    </row>
    <row r="121" spans="1:5" ht="15.75" customHeight="1">
      <c r="A121" s="37"/>
      <c r="B121" s="29"/>
      <c r="C121" s="29"/>
      <c r="D121" s="37"/>
      <c r="E121" s="37"/>
    </row>
    <row r="122" spans="1:5" ht="22.5" customHeight="1">
      <c r="A122" s="67" t="s">
        <v>177</v>
      </c>
      <c r="B122" s="68"/>
      <c r="C122" s="68"/>
      <c r="D122" s="69"/>
      <c r="E122" s="69"/>
    </row>
    <row r="123" spans="1:5" ht="15.75" customHeight="1">
      <c r="A123" s="70" t="s">
        <v>178</v>
      </c>
      <c r="B123" s="71">
        <f>B9</f>
        <v>69108</v>
      </c>
      <c r="C123" s="71">
        <f t="shared" ref="C123:C137" si="25">B123*12</f>
        <v>829296</v>
      </c>
      <c r="D123" s="70"/>
      <c r="E123" s="70"/>
    </row>
    <row r="124" spans="1:5" ht="15.75" customHeight="1">
      <c r="A124" s="72" t="s">
        <v>40</v>
      </c>
      <c r="B124" s="71">
        <f>B18</f>
        <v>23500</v>
      </c>
      <c r="C124" s="71">
        <f t="shared" si="25"/>
        <v>282000</v>
      </c>
      <c r="D124" s="70"/>
      <c r="E124" s="70"/>
    </row>
    <row r="125" spans="1:5" ht="15.75" customHeight="1">
      <c r="A125" s="72" t="s">
        <v>179</v>
      </c>
      <c r="B125" s="71">
        <f>B18-B12</f>
        <v>13500</v>
      </c>
      <c r="C125" s="71">
        <f t="shared" si="25"/>
        <v>162000</v>
      </c>
      <c r="D125" s="70"/>
      <c r="E125" s="70"/>
    </row>
    <row r="126" spans="1:5" ht="15.75" customHeight="1">
      <c r="A126" s="19" t="s">
        <v>180</v>
      </c>
      <c r="B126" s="18">
        <f>B27</f>
        <v>5000</v>
      </c>
      <c r="C126" s="18">
        <f t="shared" si="25"/>
        <v>60000</v>
      </c>
      <c r="D126" s="19"/>
      <c r="E126" s="19"/>
    </row>
    <row r="127" spans="1:5" ht="15.75" customHeight="1">
      <c r="A127" s="19" t="s">
        <v>181</v>
      </c>
      <c r="B127" s="18">
        <f>B48</f>
        <v>5730</v>
      </c>
      <c r="C127" s="18">
        <f t="shared" si="25"/>
        <v>68760</v>
      </c>
      <c r="D127" s="19"/>
      <c r="E127" s="19"/>
    </row>
    <row r="128" spans="1:5" ht="15.75" customHeight="1">
      <c r="A128" s="19" t="s">
        <v>83</v>
      </c>
      <c r="B128" s="18">
        <f>B59</f>
        <v>2020</v>
      </c>
      <c r="C128" s="18">
        <f t="shared" si="25"/>
        <v>24240</v>
      </c>
      <c r="D128" s="19"/>
      <c r="E128" s="19"/>
    </row>
    <row r="129" spans="1:5" ht="15.75" customHeight="1">
      <c r="A129" s="19" t="s">
        <v>97</v>
      </c>
      <c r="B129" s="18">
        <f>B69</f>
        <v>2620</v>
      </c>
      <c r="C129" s="18">
        <f t="shared" si="25"/>
        <v>31440</v>
      </c>
      <c r="D129" s="19"/>
      <c r="E129" s="19"/>
    </row>
    <row r="130" spans="1:5" ht="15.75" customHeight="1">
      <c r="A130" s="19" t="s">
        <v>112</v>
      </c>
      <c r="B130" s="18">
        <f>B78</f>
        <v>2000</v>
      </c>
      <c r="C130" s="18">
        <f t="shared" si="25"/>
        <v>24000</v>
      </c>
      <c r="D130" s="19"/>
      <c r="E130" s="19"/>
    </row>
    <row r="131" spans="1:5" ht="15.75" customHeight="1">
      <c r="A131" s="19" t="s">
        <v>135</v>
      </c>
      <c r="B131" s="18">
        <f>B96</f>
        <v>994.33333333333326</v>
      </c>
      <c r="C131" s="18">
        <f t="shared" si="25"/>
        <v>11932</v>
      </c>
      <c r="D131" s="73"/>
      <c r="E131" s="19"/>
    </row>
    <row r="132" spans="1:5" ht="15.75" customHeight="1">
      <c r="A132" s="19" t="s">
        <v>150</v>
      </c>
      <c r="B132" s="18">
        <f>B104</f>
        <v>500</v>
      </c>
      <c r="C132" s="18">
        <f t="shared" si="25"/>
        <v>6000</v>
      </c>
      <c r="D132" s="73"/>
      <c r="E132" s="19"/>
    </row>
    <row r="133" spans="1:5" ht="15.75" customHeight="1">
      <c r="A133" s="19" t="s">
        <v>161</v>
      </c>
      <c r="B133" s="18">
        <f>B113</f>
        <v>2000</v>
      </c>
      <c r="C133" s="18">
        <f t="shared" si="25"/>
        <v>24000</v>
      </c>
      <c r="D133" s="19"/>
      <c r="E133" s="19"/>
    </row>
    <row r="134" spans="1:5" ht="15.75" customHeight="1">
      <c r="A134" s="19" t="s">
        <v>122</v>
      </c>
      <c r="B134" s="18">
        <f>B87</f>
        <v>4260</v>
      </c>
      <c r="C134" s="18">
        <f t="shared" si="25"/>
        <v>51120</v>
      </c>
      <c r="D134" s="73"/>
      <c r="E134" s="19"/>
    </row>
    <row r="135" spans="1:5" ht="15.75" customHeight="1">
      <c r="A135" s="19" t="s">
        <v>182</v>
      </c>
      <c r="B135" s="18">
        <f>B36</f>
        <v>18390</v>
      </c>
      <c r="C135" s="18">
        <f t="shared" si="25"/>
        <v>220680</v>
      </c>
      <c r="D135" s="73"/>
      <c r="E135" s="19"/>
    </row>
    <row r="136" spans="1:5" ht="15.75" customHeight="1">
      <c r="A136" s="16" t="s">
        <v>170</v>
      </c>
      <c r="B136" s="18">
        <f>B120</f>
        <v>2000</v>
      </c>
      <c r="C136" s="18">
        <f t="shared" si="25"/>
        <v>24000</v>
      </c>
      <c r="D136" s="19"/>
      <c r="E136" s="19"/>
    </row>
    <row r="137" spans="1:5" ht="15.75" customHeight="1">
      <c r="A137" s="70" t="s">
        <v>183</v>
      </c>
      <c r="B137" s="71">
        <f>SUM(B126:B136)</f>
        <v>45514.333333333328</v>
      </c>
      <c r="C137" s="71">
        <f t="shared" si="25"/>
        <v>546172</v>
      </c>
      <c r="D137" s="42"/>
      <c r="E137" s="42"/>
    </row>
    <row r="138" spans="1:5" ht="15.75" customHeight="1">
      <c r="A138" s="57"/>
      <c r="B138" s="74"/>
      <c r="C138" s="56"/>
      <c r="D138" s="57"/>
      <c r="E138" s="57"/>
    </row>
    <row r="139" spans="1:5" ht="15.75" customHeight="1">
      <c r="A139" s="72" t="str">
        <f>IF(B139&gt;0,"Overskudd","Underskudd")</f>
        <v>Overskudd</v>
      </c>
      <c r="B139" s="75">
        <f>B123-B137-B124</f>
        <v>93.666666666671517</v>
      </c>
      <c r="C139" s="76">
        <f>B139*12</f>
        <v>1124.0000000000582</v>
      </c>
      <c r="D139" s="77" t="s">
        <v>184</v>
      </c>
      <c r="E139" s="42"/>
    </row>
    <row r="140" spans="1:5" ht="15.75" customHeight="1">
      <c r="A140" s="57"/>
      <c r="B140" s="74"/>
      <c r="C140" s="74"/>
      <c r="D140" s="57"/>
      <c r="E140" s="57"/>
    </row>
    <row r="141" spans="1:5" ht="15.75" customHeight="1">
      <c r="A141" s="72" t="s">
        <v>185</v>
      </c>
      <c r="B141" s="78">
        <v>100000</v>
      </c>
      <c r="C141" s="79"/>
      <c r="D141" s="72" t="s">
        <v>186</v>
      </c>
      <c r="E141" s="80" t="s">
        <v>187</v>
      </c>
    </row>
    <row r="142" spans="1:5" ht="15.75" customHeight="1">
      <c r="A142" s="37"/>
      <c r="B142" s="81"/>
      <c r="C142" s="81"/>
      <c r="D142" s="82"/>
      <c r="E142" s="82"/>
    </row>
    <row r="143" spans="1:5" ht="15.75" customHeight="1">
      <c r="A143" s="15" t="s">
        <v>188</v>
      </c>
      <c r="B143" s="83">
        <f>B124/B123</f>
        <v>0.34004746194362445</v>
      </c>
      <c r="C143" s="79"/>
      <c r="D143" s="84" t="s">
        <v>189</v>
      </c>
      <c r="E143" s="33"/>
    </row>
    <row r="144" spans="1:5" ht="15.75" customHeight="1">
      <c r="A144" s="15" t="s">
        <v>190</v>
      </c>
      <c r="B144" s="85">
        <f>B137*12*25</f>
        <v>13654300</v>
      </c>
      <c r="C144" s="79"/>
      <c r="D144" s="86" t="s">
        <v>191</v>
      </c>
      <c r="E144" s="33"/>
    </row>
    <row r="145" spans="1:5" ht="15.75" customHeight="1">
      <c r="A145" s="15" t="s">
        <v>192</v>
      </c>
      <c r="B145" s="87">
        <f>'Utregning år til FI'!D2</f>
        <v>28</v>
      </c>
      <c r="C145" s="79"/>
      <c r="D145" s="84" t="s">
        <v>193</v>
      </c>
      <c r="E145" s="88"/>
    </row>
    <row r="146" spans="1:5" ht="15.75" customHeight="1">
      <c r="A146" s="37"/>
      <c r="B146" s="81"/>
      <c r="C146" s="81"/>
      <c r="D146" s="82"/>
      <c r="E146" s="82"/>
    </row>
    <row r="147" spans="1:5" ht="15.75" customHeight="1">
      <c r="A147" s="89" t="s">
        <v>322</v>
      </c>
      <c r="B147" s="81"/>
      <c r="C147" s="81"/>
      <c r="D147" s="90" t="s">
        <v>194</v>
      </c>
      <c r="E147" s="82"/>
    </row>
    <row r="148" spans="1:5" ht="15.75" customHeight="1">
      <c r="A148" s="89" t="s">
        <v>195</v>
      </c>
      <c r="B148" s="81"/>
      <c r="C148" s="81"/>
      <c r="D148" s="90" t="s">
        <v>196</v>
      </c>
      <c r="E148" s="82"/>
    </row>
    <row r="149" spans="1:5" ht="15.75" customHeight="1">
      <c r="A149" s="89" t="s">
        <v>197</v>
      </c>
      <c r="B149" s="81"/>
      <c r="C149" s="81"/>
      <c r="D149" s="91" t="s">
        <v>198</v>
      </c>
      <c r="E149" s="82"/>
    </row>
    <row r="150" spans="1:5" ht="15.75" customHeight="1">
      <c r="A150" s="89" t="s">
        <v>199</v>
      </c>
      <c r="B150" s="81"/>
      <c r="C150" s="81"/>
      <c r="D150" s="90" t="s">
        <v>200</v>
      </c>
      <c r="E150" s="82"/>
    </row>
  </sheetData>
  <mergeCells count="4">
    <mergeCell ref="B141:C141"/>
    <mergeCell ref="B143:C143"/>
    <mergeCell ref="B144:C144"/>
    <mergeCell ref="B145:C145"/>
  </mergeCells>
  <conditionalFormatting sqref="B139">
    <cfRule type="cellIs" dxfId="2" priority="1" operator="lessThan">
      <formula>0</formula>
    </cfRule>
  </conditionalFormatting>
  <conditionalFormatting sqref="A139">
    <cfRule type="cellIs" dxfId="1" priority="2" operator="equal">
      <formula>"Underskudd"</formula>
    </cfRule>
  </conditionalFormatting>
  <conditionalFormatting sqref="C139">
    <cfRule type="cellIs" dxfId="0" priority="3" operator="lessThan">
      <formula>0</formula>
    </cfRule>
  </conditionalFormatting>
  <hyperlinks>
    <hyperlink ref="E1" r:id="rId1" xr:uid="{00000000-0004-0000-0000-000000000000}"/>
    <hyperlink ref="E3" r:id="rId2" location="/" xr:uid="{00000000-0004-0000-0000-000001000000}"/>
    <hyperlink ref="E5" r:id="rId3" xr:uid="{00000000-0004-0000-0000-000002000000}"/>
    <hyperlink ref="E6" r:id="rId4" xr:uid="{00000000-0004-0000-0000-000003000000}"/>
    <hyperlink ref="E7" r:id="rId5" xr:uid="{00000000-0004-0000-0000-000004000000}"/>
    <hyperlink ref="E12" r:id="rId6" xr:uid="{00000000-0004-0000-0000-000005000000}"/>
    <hyperlink ref="E13" r:id="rId7" xr:uid="{00000000-0004-0000-0000-000006000000}"/>
    <hyperlink ref="E14" r:id="rId8" xr:uid="{00000000-0004-0000-0000-000007000000}"/>
    <hyperlink ref="E15" r:id="rId9" xr:uid="{00000000-0004-0000-0000-000008000000}"/>
    <hyperlink ref="E16" r:id="rId10" xr:uid="{00000000-0004-0000-0000-000009000000}"/>
    <hyperlink ref="E17" r:id="rId11" xr:uid="{00000000-0004-0000-0000-00000A000000}"/>
    <hyperlink ref="E22" r:id="rId12" xr:uid="{00000000-0004-0000-0000-00000B000000}"/>
    <hyperlink ref="E24" r:id="rId13" xr:uid="{00000000-0004-0000-0000-00000C000000}"/>
    <hyperlink ref="E30" r:id="rId14" xr:uid="{00000000-0004-0000-0000-00000D000000}"/>
    <hyperlink ref="E31" r:id="rId15" xr:uid="{00000000-0004-0000-0000-00000E000000}"/>
    <hyperlink ref="E33" r:id="rId16" xr:uid="{00000000-0004-0000-0000-00000F000000}"/>
    <hyperlink ref="E43" r:id="rId17" xr:uid="{00000000-0004-0000-0000-000010000000}"/>
    <hyperlink ref="E62" r:id="rId18" xr:uid="{00000000-0004-0000-0000-000011000000}"/>
    <hyperlink ref="E63" r:id="rId19" xr:uid="{00000000-0004-0000-0000-000012000000}"/>
    <hyperlink ref="E72" r:id="rId20" xr:uid="{00000000-0004-0000-0000-000013000000}"/>
    <hyperlink ref="E85" r:id="rId21" xr:uid="{00000000-0004-0000-0000-000014000000}"/>
    <hyperlink ref="E90" r:id="rId22" xr:uid="{00000000-0004-0000-0000-000015000000}"/>
    <hyperlink ref="E91" r:id="rId23" xr:uid="{00000000-0004-0000-0000-000016000000}"/>
    <hyperlink ref="E92" r:id="rId24" xr:uid="{00000000-0004-0000-0000-000017000000}"/>
    <hyperlink ref="E93" r:id="rId25" xr:uid="{00000000-0004-0000-0000-000018000000}"/>
    <hyperlink ref="E99" r:id="rId26" xr:uid="{00000000-0004-0000-0000-000019000000}"/>
    <hyperlink ref="E141" r:id="rId27" xr:uid="{00000000-0004-0000-0000-00001A000000}"/>
    <hyperlink ref="A147" r:id="rId28" xr:uid="{00000000-0004-0000-0000-00001B000000}"/>
    <hyperlink ref="A148" r:id="rId29" xr:uid="{00000000-0004-0000-0000-00001C000000}"/>
    <hyperlink ref="A149" r:id="rId30" xr:uid="{00000000-0004-0000-0000-00001D000000}"/>
    <hyperlink ref="A150" r:id="rId31" xr:uid="{00000000-0004-0000-0000-00001E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baseColWidth="10" defaultColWidth="12.6640625" defaultRowHeight="15" customHeight="1"/>
  <cols>
    <col min="2" max="2" width="14.1640625" customWidth="1"/>
  </cols>
  <sheetData>
    <row r="1" spans="1:26">
      <c r="A1" s="1" t="s">
        <v>201</v>
      </c>
      <c r="B1" s="1" t="s">
        <v>202</v>
      </c>
      <c r="C1" s="1" t="s">
        <v>203</v>
      </c>
      <c r="D1" s="1" t="s">
        <v>204</v>
      </c>
      <c r="E1" s="2">
        <f>C2+(C2*B2)+'Budsjett 2021'!B141</f>
        <v>273340</v>
      </c>
      <c r="F1" s="3" t="s">
        <v>205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5">
        <f>'Budsjett 2021'!B144</f>
        <v>13654300</v>
      </c>
      <c r="B2" s="6">
        <v>7.0000000000000007E-2</v>
      </c>
      <c r="C2" s="7">
        <f>'Budsjett 2021'!C125</f>
        <v>162000</v>
      </c>
      <c r="D2" s="8">
        <f>COUNTIF(E:E,"&gt;0")</f>
        <v>28</v>
      </c>
      <c r="E2" s="7">
        <f t="shared" ref="E2:E116" si="0">IF(AND(E1&lt;$A$2,E1&gt;0),(($C$2+E1)*$B$2)+$C$2+E1,0)</f>
        <v>465813.8</v>
      </c>
      <c r="F2" s="3" t="s">
        <v>206</v>
      </c>
    </row>
    <row r="3" spans="1:26">
      <c r="A3" s="8"/>
      <c r="B3" s="8"/>
      <c r="C3" s="8"/>
      <c r="D3" s="8"/>
      <c r="E3" s="7">
        <f t="shared" si="0"/>
        <v>671760.76600000006</v>
      </c>
      <c r="F3" s="3" t="s">
        <v>207</v>
      </c>
    </row>
    <row r="4" spans="1:26">
      <c r="A4" s="8"/>
      <c r="B4" s="8"/>
      <c r="C4" s="8"/>
      <c r="D4" s="8"/>
      <c r="E4" s="7">
        <f t="shared" si="0"/>
        <v>892124.01962000004</v>
      </c>
      <c r="F4" s="3" t="s">
        <v>208</v>
      </c>
    </row>
    <row r="5" spans="1:26">
      <c r="A5" s="8"/>
      <c r="B5" s="8"/>
      <c r="C5" s="8"/>
      <c r="D5" s="8"/>
      <c r="E5" s="7">
        <f t="shared" si="0"/>
        <v>1127912.7009934001</v>
      </c>
      <c r="F5" s="3" t="s">
        <v>209</v>
      </c>
    </row>
    <row r="6" spans="1:26">
      <c r="A6" s="8"/>
      <c r="B6" s="8"/>
      <c r="C6" s="8"/>
      <c r="D6" s="8"/>
      <c r="E6" s="7">
        <f t="shared" si="0"/>
        <v>1380206.5900629382</v>
      </c>
      <c r="F6" s="3" t="s">
        <v>210</v>
      </c>
    </row>
    <row r="7" spans="1:26">
      <c r="A7" s="8"/>
      <c r="B7" s="8"/>
      <c r="C7" s="8"/>
      <c r="D7" s="8"/>
      <c r="E7" s="7">
        <f t="shared" si="0"/>
        <v>1650161.0513673439</v>
      </c>
      <c r="F7" s="3" t="s">
        <v>211</v>
      </c>
    </row>
    <row r="8" spans="1:26">
      <c r="A8" s="8"/>
      <c r="B8" s="8"/>
      <c r="C8" s="8"/>
      <c r="D8" s="8"/>
      <c r="E8" s="7">
        <f t="shared" si="0"/>
        <v>1939012.3249630579</v>
      </c>
      <c r="F8" s="3" t="s">
        <v>212</v>
      </c>
    </row>
    <row r="9" spans="1:26">
      <c r="A9" s="8"/>
      <c r="B9" s="8"/>
      <c r="C9" s="8"/>
      <c r="D9" s="8"/>
      <c r="E9" s="7">
        <f t="shared" si="0"/>
        <v>2248083.1877104719</v>
      </c>
      <c r="F9" s="3" t="s">
        <v>213</v>
      </c>
    </row>
    <row r="10" spans="1:26">
      <c r="A10" s="8"/>
      <c r="B10" s="8"/>
      <c r="C10" s="8"/>
      <c r="D10" s="8"/>
      <c r="E10" s="7">
        <f t="shared" si="0"/>
        <v>2578789.0108502051</v>
      </c>
      <c r="F10" s="3" t="s">
        <v>214</v>
      </c>
    </row>
    <row r="11" spans="1:26">
      <c r="A11" s="8"/>
      <c r="B11" s="8"/>
      <c r="C11" s="8"/>
      <c r="D11" s="8"/>
      <c r="E11" s="7">
        <f t="shared" si="0"/>
        <v>2932644.2416097196</v>
      </c>
      <c r="F11" s="3" t="s">
        <v>215</v>
      </c>
    </row>
    <row r="12" spans="1:26">
      <c r="A12" s="8"/>
      <c r="B12" s="8"/>
      <c r="C12" s="8"/>
      <c r="D12" s="8"/>
      <c r="E12" s="7">
        <f t="shared" si="0"/>
        <v>3311269.3385223998</v>
      </c>
      <c r="F12" s="3" t="s">
        <v>216</v>
      </c>
    </row>
    <row r="13" spans="1:26">
      <c r="A13" s="8"/>
      <c r="B13" s="8"/>
      <c r="C13" s="8"/>
      <c r="D13" s="8"/>
      <c r="E13" s="7">
        <f t="shared" si="0"/>
        <v>3716398.1922189677</v>
      </c>
      <c r="F13" s="3" t="s">
        <v>217</v>
      </c>
    </row>
    <row r="14" spans="1:26">
      <c r="A14" s="8"/>
      <c r="B14" s="8"/>
      <c r="C14" s="8"/>
      <c r="D14" s="8"/>
      <c r="E14" s="7">
        <f t="shared" si="0"/>
        <v>4149886.0656742956</v>
      </c>
      <c r="F14" s="3" t="s">
        <v>218</v>
      </c>
    </row>
    <row r="15" spans="1:26">
      <c r="A15" s="8"/>
      <c r="B15" s="8"/>
      <c r="C15" s="8"/>
      <c r="D15" s="8"/>
      <c r="E15" s="7">
        <f t="shared" si="0"/>
        <v>4613718.0902714962</v>
      </c>
      <c r="F15" s="3" t="s">
        <v>219</v>
      </c>
    </row>
    <row r="16" spans="1:26">
      <c r="A16" s="8"/>
      <c r="B16" s="8"/>
      <c r="C16" s="8"/>
      <c r="D16" s="8"/>
      <c r="E16" s="7">
        <f t="shared" si="0"/>
        <v>5110018.356590501</v>
      </c>
      <c r="F16" s="3" t="s">
        <v>220</v>
      </c>
    </row>
    <row r="17" spans="1:6">
      <c r="A17" s="8"/>
      <c r="B17" s="8"/>
      <c r="C17" s="8"/>
      <c r="D17" s="8"/>
      <c r="E17" s="7">
        <f t="shared" si="0"/>
        <v>5641059.6415518364</v>
      </c>
      <c r="F17" s="3" t="s">
        <v>221</v>
      </c>
    </row>
    <row r="18" spans="1:6">
      <c r="A18" s="8"/>
      <c r="B18" s="8"/>
      <c r="C18" s="8"/>
      <c r="D18" s="8"/>
      <c r="E18" s="7">
        <f t="shared" si="0"/>
        <v>6209273.8164604651</v>
      </c>
      <c r="F18" s="3" t="s">
        <v>222</v>
      </c>
    </row>
    <row r="19" spans="1:6">
      <c r="A19" s="8"/>
      <c r="B19" s="8"/>
      <c r="C19" s="8"/>
      <c r="D19" s="8"/>
      <c r="E19" s="7">
        <f t="shared" si="0"/>
        <v>6817262.9836126976</v>
      </c>
      <c r="F19" s="3" t="s">
        <v>223</v>
      </c>
    </row>
    <row r="20" spans="1:6">
      <c r="A20" s="8"/>
      <c r="B20" s="8"/>
      <c r="C20" s="8"/>
      <c r="D20" s="8"/>
      <c r="E20" s="7">
        <f t="shared" si="0"/>
        <v>7467811.3924655868</v>
      </c>
      <c r="F20" s="3" t="s">
        <v>224</v>
      </c>
    </row>
    <row r="21" spans="1:6">
      <c r="A21" s="8"/>
      <c r="B21" s="8"/>
      <c r="C21" s="8"/>
      <c r="D21" s="8"/>
      <c r="E21" s="7">
        <f t="shared" si="0"/>
        <v>8163898.1899381783</v>
      </c>
      <c r="F21" s="3" t="s">
        <v>225</v>
      </c>
    </row>
    <row r="22" spans="1:6">
      <c r="A22" s="8"/>
      <c r="B22" s="8"/>
      <c r="C22" s="8"/>
      <c r="D22" s="8"/>
      <c r="E22" s="7">
        <f t="shared" si="0"/>
        <v>8908711.0632338505</v>
      </c>
      <c r="F22" s="3" t="s">
        <v>226</v>
      </c>
    </row>
    <row r="23" spans="1:6">
      <c r="A23" s="8"/>
      <c r="B23" s="8"/>
      <c r="C23" s="8"/>
      <c r="D23" s="8"/>
      <c r="E23" s="7">
        <f t="shared" si="0"/>
        <v>9705660.8376602195</v>
      </c>
      <c r="F23" s="3" t="s">
        <v>227</v>
      </c>
    </row>
    <row r="24" spans="1:6">
      <c r="A24" s="8"/>
      <c r="B24" s="8"/>
      <c r="C24" s="8"/>
      <c r="D24" s="8"/>
      <c r="E24" s="7">
        <f t="shared" si="0"/>
        <v>10558397.096296435</v>
      </c>
      <c r="F24" s="3" t="s">
        <v>228</v>
      </c>
    </row>
    <row r="25" spans="1:6">
      <c r="A25" s="8"/>
      <c r="B25" s="8"/>
      <c r="C25" s="8"/>
      <c r="D25" s="8"/>
      <c r="E25" s="7">
        <f t="shared" si="0"/>
        <v>11470824.893037185</v>
      </c>
      <c r="F25" s="3" t="s">
        <v>229</v>
      </c>
    </row>
    <row r="26" spans="1:6">
      <c r="A26" s="8"/>
      <c r="B26" s="8"/>
      <c r="C26" s="8"/>
      <c r="D26" s="8"/>
      <c r="E26" s="7">
        <f t="shared" si="0"/>
        <v>12447122.635549787</v>
      </c>
      <c r="F26" s="3" t="s">
        <v>230</v>
      </c>
    </row>
    <row r="27" spans="1:6">
      <c r="A27" s="8"/>
      <c r="B27" s="8"/>
      <c r="C27" s="8"/>
      <c r="D27" s="8"/>
      <c r="E27" s="7">
        <f t="shared" si="0"/>
        <v>13491761.220038272</v>
      </c>
      <c r="F27" s="3" t="s">
        <v>231</v>
      </c>
    </row>
    <row r="28" spans="1:6">
      <c r="A28" s="8"/>
      <c r="B28" s="8"/>
      <c r="C28" s="8"/>
      <c r="D28" s="8"/>
      <c r="E28" s="7">
        <f t="shared" si="0"/>
        <v>14609524.505440952</v>
      </c>
      <c r="F28" s="3" t="s">
        <v>232</v>
      </c>
    </row>
    <row r="29" spans="1:6">
      <c r="A29" s="8"/>
      <c r="B29" s="8"/>
      <c r="C29" s="8"/>
      <c r="D29" s="8"/>
      <c r="E29" s="7">
        <f t="shared" si="0"/>
        <v>0</v>
      </c>
      <c r="F29" s="3" t="s">
        <v>233</v>
      </c>
    </row>
    <row r="30" spans="1:6">
      <c r="A30" s="8"/>
      <c r="B30" s="8"/>
      <c r="C30" s="8"/>
      <c r="D30" s="8"/>
      <c r="E30" s="7">
        <f t="shared" si="0"/>
        <v>0</v>
      </c>
      <c r="F30" s="3" t="s">
        <v>234</v>
      </c>
    </row>
    <row r="31" spans="1:6">
      <c r="A31" s="8"/>
      <c r="B31" s="8"/>
      <c r="C31" s="8"/>
      <c r="D31" s="8"/>
      <c r="E31" s="7">
        <f t="shared" si="0"/>
        <v>0</v>
      </c>
      <c r="F31" s="3" t="s">
        <v>235</v>
      </c>
    </row>
    <row r="32" spans="1:6">
      <c r="A32" s="8"/>
      <c r="B32" s="8"/>
      <c r="C32" s="8"/>
      <c r="D32" s="8"/>
      <c r="E32" s="7">
        <f t="shared" si="0"/>
        <v>0</v>
      </c>
      <c r="F32" s="3" t="s">
        <v>236</v>
      </c>
    </row>
    <row r="33" spans="1:6">
      <c r="A33" s="8"/>
      <c r="B33" s="8"/>
      <c r="C33" s="8"/>
      <c r="D33" s="8"/>
      <c r="E33" s="7">
        <f t="shared" si="0"/>
        <v>0</v>
      </c>
      <c r="F33" s="3" t="s">
        <v>237</v>
      </c>
    </row>
    <row r="34" spans="1:6">
      <c r="A34" s="8"/>
      <c r="B34" s="8"/>
      <c r="C34" s="8"/>
      <c r="D34" s="8"/>
      <c r="E34" s="7">
        <f t="shared" si="0"/>
        <v>0</v>
      </c>
      <c r="F34" s="3" t="s">
        <v>238</v>
      </c>
    </row>
    <row r="35" spans="1:6">
      <c r="A35" s="8"/>
      <c r="B35" s="8"/>
      <c r="C35" s="8"/>
      <c r="D35" s="8"/>
      <c r="E35" s="7">
        <f t="shared" si="0"/>
        <v>0</v>
      </c>
      <c r="F35" s="3" t="s">
        <v>239</v>
      </c>
    </row>
    <row r="36" spans="1:6">
      <c r="A36" s="8"/>
      <c r="B36" s="8"/>
      <c r="C36" s="8"/>
      <c r="D36" s="8"/>
      <c r="E36" s="7">
        <f t="shared" si="0"/>
        <v>0</v>
      </c>
      <c r="F36" s="3" t="s">
        <v>240</v>
      </c>
    </row>
    <row r="37" spans="1:6">
      <c r="A37" s="8"/>
      <c r="B37" s="8"/>
      <c r="C37" s="8"/>
      <c r="D37" s="8"/>
      <c r="E37" s="7">
        <f t="shared" si="0"/>
        <v>0</v>
      </c>
      <c r="F37" s="3" t="s">
        <v>241</v>
      </c>
    </row>
    <row r="38" spans="1:6">
      <c r="A38" s="8"/>
      <c r="B38" s="8"/>
      <c r="C38" s="8"/>
      <c r="D38" s="8"/>
      <c r="E38" s="7">
        <f t="shared" si="0"/>
        <v>0</v>
      </c>
      <c r="F38" s="3" t="s">
        <v>242</v>
      </c>
    </row>
    <row r="39" spans="1:6">
      <c r="A39" s="8"/>
      <c r="B39" s="8"/>
      <c r="C39" s="8"/>
      <c r="D39" s="8"/>
      <c r="E39" s="7">
        <f t="shared" si="0"/>
        <v>0</v>
      </c>
      <c r="F39" s="3" t="s">
        <v>243</v>
      </c>
    </row>
    <row r="40" spans="1:6">
      <c r="A40" s="8"/>
      <c r="B40" s="8"/>
      <c r="C40" s="8"/>
      <c r="D40" s="8"/>
      <c r="E40" s="7">
        <f t="shared" si="0"/>
        <v>0</v>
      </c>
      <c r="F40" s="3" t="s">
        <v>244</v>
      </c>
    </row>
    <row r="41" spans="1:6">
      <c r="A41" s="8"/>
      <c r="B41" s="8"/>
      <c r="C41" s="8"/>
      <c r="D41" s="8"/>
      <c r="E41" s="7">
        <f t="shared" si="0"/>
        <v>0</v>
      </c>
      <c r="F41" s="3" t="s">
        <v>245</v>
      </c>
    </row>
    <row r="42" spans="1:6">
      <c r="A42" s="8"/>
      <c r="B42" s="8"/>
      <c r="C42" s="8"/>
      <c r="D42" s="8"/>
      <c r="E42" s="7">
        <f t="shared" si="0"/>
        <v>0</v>
      </c>
      <c r="F42" s="3" t="s">
        <v>246</v>
      </c>
    </row>
    <row r="43" spans="1:6">
      <c r="A43" s="8"/>
      <c r="B43" s="8"/>
      <c r="C43" s="8"/>
      <c r="D43" s="8"/>
      <c r="E43" s="7">
        <f t="shared" si="0"/>
        <v>0</v>
      </c>
      <c r="F43" s="3" t="s">
        <v>247</v>
      </c>
    </row>
    <row r="44" spans="1:6">
      <c r="A44" s="8"/>
      <c r="B44" s="8"/>
      <c r="C44" s="8"/>
      <c r="D44" s="8"/>
      <c r="E44" s="7">
        <f t="shared" si="0"/>
        <v>0</v>
      </c>
      <c r="F44" s="3" t="s">
        <v>248</v>
      </c>
    </row>
    <row r="45" spans="1:6">
      <c r="A45" s="8"/>
      <c r="B45" s="8"/>
      <c r="C45" s="8"/>
      <c r="D45" s="8"/>
      <c r="E45" s="7">
        <f t="shared" si="0"/>
        <v>0</v>
      </c>
      <c r="F45" s="3" t="s">
        <v>249</v>
      </c>
    </row>
    <row r="46" spans="1:6">
      <c r="A46" s="8"/>
      <c r="B46" s="8"/>
      <c r="C46" s="8"/>
      <c r="D46" s="8"/>
      <c r="E46" s="7">
        <f t="shared" si="0"/>
        <v>0</v>
      </c>
      <c r="F46" s="3" t="s">
        <v>250</v>
      </c>
    </row>
    <row r="47" spans="1:6">
      <c r="A47" s="8"/>
      <c r="B47" s="8"/>
      <c r="C47" s="8"/>
      <c r="D47" s="8"/>
      <c r="E47" s="7">
        <f t="shared" si="0"/>
        <v>0</v>
      </c>
      <c r="F47" s="3" t="s">
        <v>251</v>
      </c>
    </row>
    <row r="48" spans="1:6">
      <c r="A48" s="8"/>
      <c r="B48" s="8"/>
      <c r="C48" s="8"/>
      <c r="D48" s="8"/>
      <c r="E48" s="7">
        <f t="shared" si="0"/>
        <v>0</v>
      </c>
      <c r="F48" s="3" t="s">
        <v>252</v>
      </c>
    </row>
    <row r="49" spans="1:6">
      <c r="A49" s="8"/>
      <c r="B49" s="8"/>
      <c r="C49" s="8"/>
      <c r="D49" s="8"/>
      <c r="E49" s="7">
        <f t="shared" si="0"/>
        <v>0</v>
      </c>
      <c r="F49" s="3" t="s">
        <v>253</v>
      </c>
    </row>
    <row r="50" spans="1:6">
      <c r="A50" s="8"/>
      <c r="B50" s="8"/>
      <c r="C50" s="8"/>
      <c r="D50" s="8"/>
      <c r="E50" s="7">
        <f t="shared" si="0"/>
        <v>0</v>
      </c>
      <c r="F50" s="3" t="s">
        <v>254</v>
      </c>
    </row>
    <row r="51" spans="1:6">
      <c r="A51" s="8"/>
      <c r="B51" s="8"/>
      <c r="C51" s="8"/>
      <c r="D51" s="8"/>
      <c r="E51" s="7">
        <f t="shared" si="0"/>
        <v>0</v>
      </c>
      <c r="F51" s="3" t="s">
        <v>255</v>
      </c>
    </row>
    <row r="52" spans="1:6">
      <c r="A52" s="8"/>
      <c r="B52" s="8"/>
      <c r="C52" s="8"/>
      <c r="D52" s="8"/>
      <c r="E52" s="7">
        <f t="shared" si="0"/>
        <v>0</v>
      </c>
      <c r="F52" s="3" t="s">
        <v>256</v>
      </c>
    </row>
    <row r="53" spans="1:6">
      <c r="A53" s="8"/>
      <c r="B53" s="8"/>
      <c r="C53" s="8"/>
      <c r="D53" s="8"/>
      <c r="E53" s="7">
        <f t="shared" si="0"/>
        <v>0</v>
      </c>
      <c r="F53" s="3" t="s">
        <v>257</v>
      </c>
    </row>
    <row r="54" spans="1:6">
      <c r="A54" s="8"/>
      <c r="B54" s="8"/>
      <c r="C54" s="8"/>
      <c r="D54" s="8"/>
      <c r="E54" s="7">
        <f t="shared" si="0"/>
        <v>0</v>
      </c>
      <c r="F54" s="3" t="s">
        <v>258</v>
      </c>
    </row>
    <row r="55" spans="1:6">
      <c r="A55" s="8"/>
      <c r="B55" s="8"/>
      <c r="C55" s="8"/>
      <c r="D55" s="8"/>
      <c r="E55" s="7">
        <f t="shared" si="0"/>
        <v>0</v>
      </c>
      <c r="F55" s="3" t="s">
        <v>259</v>
      </c>
    </row>
    <row r="56" spans="1:6">
      <c r="A56" s="8"/>
      <c r="B56" s="8"/>
      <c r="C56" s="8"/>
      <c r="D56" s="8"/>
      <c r="E56" s="7">
        <f t="shared" si="0"/>
        <v>0</v>
      </c>
      <c r="F56" s="3" t="s">
        <v>260</v>
      </c>
    </row>
    <row r="57" spans="1:6">
      <c r="A57" s="8"/>
      <c r="B57" s="8"/>
      <c r="C57" s="8"/>
      <c r="D57" s="8"/>
      <c r="E57" s="7">
        <f t="shared" si="0"/>
        <v>0</v>
      </c>
      <c r="F57" s="3" t="s">
        <v>261</v>
      </c>
    </row>
    <row r="58" spans="1:6">
      <c r="A58" s="8"/>
      <c r="B58" s="8"/>
      <c r="C58" s="8"/>
      <c r="D58" s="8"/>
      <c r="E58" s="7">
        <f t="shared" si="0"/>
        <v>0</v>
      </c>
      <c r="F58" s="3" t="s">
        <v>262</v>
      </c>
    </row>
    <row r="59" spans="1:6">
      <c r="A59" s="8"/>
      <c r="B59" s="8"/>
      <c r="C59" s="8"/>
      <c r="D59" s="8"/>
      <c r="E59" s="7">
        <f t="shared" si="0"/>
        <v>0</v>
      </c>
      <c r="F59" s="3" t="s">
        <v>263</v>
      </c>
    </row>
    <row r="60" spans="1:6">
      <c r="A60" s="8"/>
      <c r="B60" s="8"/>
      <c r="C60" s="8"/>
      <c r="D60" s="8"/>
      <c r="E60" s="7">
        <f t="shared" si="0"/>
        <v>0</v>
      </c>
      <c r="F60" s="3" t="s">
        <v>264</v>
      </c>
    </row>
    <row r="61" spans="1:6">
      <c r="A61" s="8"/>
      <c r="B61" s="8"/>
      <c r="C61" s="8"/>
      <c r="D61" s="8"/>
      <c r="E61" s="7">
        <f t="shared" si="0"/>
        <v>0</v>
      </c>
      <c r="F61" s="3" t="s">
        <v>265</v>
      </c>
    </row>
    <row r="62" spans="1:6">
      <c r="A62" s="8"/>
      <c r="B62" s="8"/>
      <c r="C62" s="8"/>
      <c r="D62" s="8"/>
      <c r="E62" s="7">
        <f t="shared" si="0"/>
        <v>0</v>
      </c>
      <c r="F62" s="3" t="s">
        <v>266</v>
      </c>
    </row>
    <row r="63" spans="1:6">
      <c r="A63" s="8"/>
      <c r="B63" s="8"/>
      <c r="C63" s="8"/>
      <c r="D63" s="8"/>
      <c r="E63" s="7">
        <f t="shared" si="0"/>
        <v>0</v>
      </c>
      <c r="F63" s="3" t="s">
        <v>267</v>
      </c>
    </row>
    <row r="64" spans="1:6">
      <c r="A64" s="8"/>
      <c r="B64" s="8"/>
      <c r="C64" s="8"/>
      <c r="D64" s="8"/>
      <c r="E64" s="7">
        <f t="shared" si="0"/>
        <v>0</v>
      </c>
      <c r="F64" s="3" t="s">
        <v>268</v>
      </c>
    </row>
    <row r="65" spans="1:6">
      <c r="A65" s="8"/>
      <c r="B65" s="8"/>
      <c r="C65" s="8"/>
      <c r="D65" s="8"/>
      <c r="E65" s="7">
        <f t="shared" si="0"/>
        <v>0</v>
      </c>
      <c r="F65" s="3" t="s">
        <v>269</v>
      </c>
    </row>
    <row r="66" spans="1:6">
      <c r="A66" s="8"/>
      <c r="B66" s="8"/>
      <c r="C66" s="8"/>
      <c r="D66" s="8"/>
      <c r="E66" s="7">
        <f t="shared" si="0"/>
        <v>0</v>
      </c>
      <c r="F66" s="3" t="s">
        <v>270</v>
      </c>
    </row>
    <row r="67" spans="1:6">
      <c r="A67" s="8"/>
      <c r="B67" s="8"/>
      <c r="C67" s="8"/>
      <c r="D67" s="8"/>
      <c r="E67" s="7">
        <f t="shared" si="0"/>
        <v>0</v>
      </c>
      <c r="F67" s="3" t="s">
        <v>271</v>
      </c>
    </row>
    <row r="68" spans="1:6">
      <c r="A68" s="8"/>
      <c r="B68" s="8"/>
      <c r="C68" s="8"/>
      <c r="D68" s="8"/>
      <c r="E68" s="7">
        <f t="shared" si="0"/>
        <v>0</v>
      </c>
      <c r="F68" s="3" t="s">
        <v>272</v>
      </c>
    </row>
    <row r="69" spans="1:6">
      <c r="A69" s="8"/>
      <c r="B69" s="8"/>
      <c r="C69" s="8"/>
      <c r="D69" s="8"/>
      <c r="E69" s="7">
        <f t="shared" si="0"/>
        <v>0</v>
      </c>
      <c r="F69" s="3" t="s">
        <v>273</v>
      </c>
    </row>
    <row r="70" spans="1:6">
      <c r="A70" s="8"/>
      <c r="B70" s="8"/>
      <c r="C70" s="8"/>
      <c r="D70" s="8"/>
      <c r="E70" s="7">
        <f t="shared" si="0"/>
        <v>0</v>
      </c>
      <c r="F70" s="3" t="s">
        <v>274</v>
      </c>
    </row>
    <row r="71" spans="1:6">
      <c r="A71" s="8"/>
      <c r="B71" s="8"/>
      <c r="C71" s="8"/>
      <c r="D71" s="8"/>
      <c r="E71" s="7">
        <f t="shared" si="0"/>
        <v>0</v>
      </c>
      <c r="F71" s="3" t="s">
        <v>275</v>
      </c>
    </row>
    <row r="72" spans="1:6">
      <c r="A72" s="8"/>
      <c r="B72" s="8"/>
      <c r="C72" s="8"/>
      <c r="D72" s="8"/>
      <c r="E72" s="7">
        <f t="shared" si="0"/>
        <v>0</v>
      </c>
      <c r="F72" s="3" t="s">
        <v>276</v>
      </c>
    </row>
    <row r="73" spans="1:6">
      <c r="A73" s="8"/>
      <c r="B73" s="8"/>
      <c r="C73" s="8"/>
      <c r="D73" s="8"/>
      <c r="E73" s="7">
        <f t="shared" si="0"/>
        <v>0</v>
      </c>
      <c r="F73" s="3" t="s">
        <v>277</v>
      </c>
    </row>
    <row r="74" spans="1:6">
      <c r="A74" s="8"/>
      <c r="B74" s="8"/>
      <c r="C74" s="8"/>
      <c r="D74" s="8"/>
      <c r="E74" s="7">
        <f t="shared" si="0"/>
        <v>0</v>
      </c>
      <c r="F74" s="3" t="s">
        <v>278</v>
      </c>
    </row>
    <row r="75" spans="1:6">
      <c r="A75" s="8"/>
      <c r="B75" s="8"/>
      <c r="C75" s="8"/>
      <c r="D75" s="8"/>
      <c r="E75" s="7">
        <f t="shared" si="0"/>
        <v>0</v>
      </c>
      <c r="F75" s="3" t="s">
        <v>279</v>
      </c>
    </row>
    <row r="76" spans="1:6">
      <c r="A76" s="8"/>
      <c r="B76" s="8"/>
      <c r="C76" s="8"/>
      <c r="D76" s="8"/>
      <c r="E76" s="7">
        <f t="shared" si="0"/>
        <v>0</v>
      </c>
      <c r="F76" s="3" t="s">
        <v>280</v>
      </c>
    </row>
    <row r="77" spans="1:6">
      <c r="A77" s="8"/>
      <c r="B77" s="8"/>
      <c r="C77" s="8"/>
      <c r="D77" s="8"/>
      <c r="E77" s="7">
        <f t="shared" si="0"/>
        <v>0</v>
      </c>
      <c r="F77" s="3" t="s">
        <v>281</v>
      </c>
    </row>
    <row r="78" spans="1:6">
      <c r="A78" s="8"/>
      <c r="B78" s="8"/>
      <c r="C78" s="8"/>
      <c r="D78" s="8"/>
      <c r="E78" s="7">
        <f t="shared" si="0"/>
        <v>0</v>
      </c>
      <c r="F78" s="3" t="s">
        <v>282</v>
      </c>
    </row>
    <row r="79" spans="1:6">
      <c r="A79" s="8"/>
      <c r="B79" s="8"/>
      <c r="C79" s="8"/>
      <c r="D79" s="8"/>
      <c r="E79" s="7">
        <f t="shared" si="0"/>
        <v>0</v>
      </c>
      <c r="F79" s="3" t="s">
        <v>283</v>
      </c>
    </row>
    <row r="80" spans="1:6">
      <c r="A80" s="8"/>
      <c r="B80" s="8"/>
      <c r="C80" s="8"/>
      <c r="D80" s="8"/>
      <c r="E80" s="7">
        <f t="shared" si="0"/>
        <v>0</v>
      </c>
      <c r="F80" s="3" t="s">
        <v>284</v>
      </c>
    </row>
    <row r="81" spans="1:6">
      <c r="A81" s="8"/>
      <c r="B81" s="8"/>
      <c r="C81" s="8"/>
      <c r="D81" s="8"/>
      <c r="E81" s="7">
        <f t="shared" si="0"/>
        <v>0</v>
      </c>
      <c r="F81" s="3" t="s">
        <v>285</v>
      </c>
    </row>
    <row r="82" spans="1:6">
      <c r="A82" s="8"/>
      <c r="B82" s="8"/>
      <c r="C82" s="8"/>
      <c r="D82" s="8"/>
      <c r="E82" s="7">
        <f t="shared" si="0"/>
        <v>0</v>
      </c>
      <c r="F82" s="3" t="s">
        <v>286</v>
      </c>
    </row>
    <row r="83" spans="1:6">
      <c r="A83" s="8"/>
      <c r="B83" s="8"/>
      <c r="C83" s="8"/>
      <c r="D83" s="8"/>
      <c r="E83" s="7">
        <f t="shared" si="0"/>
        <v>0</v>
      </c>
      <c r="F83" s="3" t="s">
        <v>287</v>
      </c>
    </row>
    <row r="84" spans="1:6">
      <c r="A84" s="8"/>
      <c r="B84" s="8"/>
      <c r="C84" s="8"/>
      <c r="D84" s="8"/>
      <c r="E84" s="7">
        <f t="shared" si="0"/>
        <v>0</v>
      </c>
      <c r="F84" s="3" t="s">
        <v>288</v>
      </c>
    </row>
    <row r="85" spans="1:6">
      <c r="A85" s="8"/>
      <c r="B85" s="8"/>
      <c r="C85" s="8"/>
      <c r="D85" s="8"/>
      <c r="E85" s="7">
        <f t="shared" si="0"/>
        <v>0</v>
      </c>
      <c r="F85" s="3" t="s">
        <v>289</v>
      </c>
    </row>
    <row r="86" spans="1:6">
      <c r="A86" s="8"/>
      <c r="B86" s="8"/>
      <c r="C86" s="8"/>
      <c r="D86" s="8"/>
      <c r="E86" s="7">
        <f t="shared" si="0"/>
        <v>0</v>
      </c>
      <c r="F86" s="3" t="s">
        <v>290</v>
      </c>
    </row>
    <row r="87" spans="1:6">
      <c r="A87" s="8"/>
      <c r="B87" s="8"/>
      <c r="C87" s="8"/>
      <c r="D87" s="8"/>
      <c r="E87" s="7">
        <f t="shared" si="0"/>
        <v>0</v>
      </c>
      <c r="F87" s="3" t="s">
        <v>291</v>
      </c>
    </row>
    <row r="88" spans="1:6">
      <c r="A88" s="8"/>
      <c r="B88" s="8"/>
      <c r="C88" s="8"/>
      <c r="D88" s="8"/>
      <c r="E88" s="7">
        <f t="shared" si="0"/>
        <v>0</v>
      </c>
      <c r="F88" s="3" t="s">
        <v>292</v>
      </c>
    </row>
    <row r="89" spans="1:6">
      <c r="A89" s="8"/>
      <c r="B89" s="8"/>
      <c r="C89" s="8"/>
      <c r="D89" s="8"/>
      <c r="E89" s="7">
        <f t="shared" si="0"/>
        <v>0</v>
      </c>
      <c r="F89" s="3" t="s">
        <v>293</v>
      </c>
    </row>
    <row r="90" spans="1:6">
      <c r="A90" s="8"/>
      <c r="B90" s="8"/>
      <c r="C90" s="8"/>
      <c r="D90" s="8"/>
      <c r="E90" s="7">
        <f t="shared" si="0"/>
        <v>0</v>
      </c>
      <c r="F90" s="3" t="s">
        <v>294</v>
      </c>
    </row>
    <row r="91" spans="1:6">
      <c r="A91" s="8"/>
      <c r="B91" s="8"/>
      <c r="C91" s="8"/>
      <c r="D91" s="8"/>
      <c r="E91" s="7">
        <f t="shared" si="0"/>
        <v>0</v>
      </c>
      <c r="F91" s="3" t="s">
        <v>295</v>
      </c>
    </row>
    <row r="92" spans="1:6">
      <c r="A92" s="8"/>
      <c r="B92" s="8"/>
      <c r="C92" s="8"/>
      <c r="D92" s="8"/>
      <c r="E92" s="7">
        <f t="shared" si="0"/>
        <v>0</v>
      </c>
      <c r="F92" s="3" t="s">
        <v>296</v>
      </c>
    </row>
    <row r="93" spans="1:6">
      <c r="A93" s="8"/>
      <c r="B93" s="8"/>
      <c r="C93" s="8"/>
      <c r="D93" s="8"/>
      <c r="E93" s="7">
        <f t="shared" si="0"/>
        <v>0</v>
      </c>
      <c r="F93" s="3" t="s">
        <v>297</v>
      </c>
    </row>
    <row r="94" spans="1:6">
      <c r="A94" s="8"/>
      <c r="B94" s="8"/>
      <c r="C94" s="8"/>
      <c r="D94" s="8"/>
      <c r="E94" s="7">
        <f t="shared" si="0"/>
        <v>0</v>
      </c>
      <c r="F94" s="3" t="s">
        <v>298</v>
      </c>
    </row>
    <row r="95" spans="1:6">
      <c r="A95" s="8"/>
      <c r="B95" s="8"/>
      <c r="C95" s="8"/>
      <c r="D95" s="8"/>
      <c r="E95" s="7">
        <f t="shared" si="0"/>
        <v>0</v>
      </c>
      <c r="F95" s="3" t="s">
        <v>299</v>
      </c>
    </row>
    <row r="96" spans="1:6">
      <c r="A96" s="8"/>
      <c r="B96" s="8"/>
      <c r="C96" s="8"/>
      <c r="D96" s="8"/>
      <c r="E96" s="7">
        <f t="shared" si="0"/>
        <v>0</v>
      </c>
      <c r="F96" s="3" t="s">
        <v>300</v>
      </c>
    </row>
    <row r="97" spans="1:6">
      <c r="A97" s="8"/>
      <c r="B97" s="8"/>
      <c r="C97" s="8"/>
      <c r="D97" s="8"/>
      <c r="E97" s="7">
        <f t="shared" si="0"/>
        <v>0</v>
      </c>
      <c r="F97" s="3" t="s">
        <v>301</v>
      </c>
    </row>
    <row r="98" spans="1:6">
      <c r="A98" s="8"/>
      <c r="B98" s="8"/>
      <c r="C98" s="8"/>
      <c r="D98" s="8"/>
      <c r="E98" s="7">
        <f t="shared" si="0"/>
        <v>0</v>
      </c>
      <c r="F98" s="3" t="s">
        <v>302</v>
      </c>
    </row>
    <row r="99" spans="1:6">
      <c r="A99" s="8"/>
      <c r="B99" s="8"/>
      <c r="C99" s="8"/>
      <c r="D99" s="8"/>
      <c r="E99" s="7">
        <f t="shared" si="0"/>
        <v>0</v>
      </c>
      <c r="F99" s="3" t="s">
        <v>303</v>
      </c>
    </row>
    <row r="100" spans="1:6">
      <c r="A100" s="8"/>
      <c r="B100" s="8"/>
      <c r="C100" s="8"/>
      <c r="D100" s="8"/>
      <c r="E100" s="7">
        <f t="shared" si="0"/>
        <v>0</v>
      </c>
      <c r="F100" s="3" t="s">
        <v>304</v>
      </c>
    </row>
    <row r="101" spans="1:6">
      <c r="A101" s="8"/>
      <c r="B101" s="8"/>
      <c r="C101" s="8"/>
      <c r="D101" s="8"/>
      <c r="E101" s="7">
        <f t="shared" si="0"/>
        <v>0</v>
      </c>
      <c r="F101" s="3" t="s">
        <v>305</v>
      </c>
    </row>
    <row r="102" spans="1:6">
      <c r="A102" s="8"/>
      <c r="B102" s="8"/>
      <c r="C102" s="8"/>
      <c r="D102" s="8"/>
      <c r="E102" s="7">
        <f t="shared" si="0"/>
        <v>0</v>
      </c>
      <c r="F102" s="3" t="s">
        <v>306</v>
      </c>
    </row>
    <row r="103" spans="1:6">
      <c r="A103" s="8"/>
      <c r="B103" s="8"/>
      <c r="C103" s="8"/>
      <c r="D103" s="8"/>
      <c r="E103" s="7">
        <f t="shared" si="0"/>
        <v>0</v>
      </c>
      <c r="F103" s="3" t="s">
        <v>307</v>
      </c>
    </row>
    <row r="104" spans="1:6">
      <c r="A104" s="8"/>
      <c r="B104" s="8"/>
      <c r="C104" s="8"/>
      <c r="D104" s="8"/>
      <c r="E104" s="7">
        <f t="shared" si="0"/>
        <v>0</v>
      </c>
      <c r="F104" s="3" t="s">
        <v>308</v>
      </c>
    </row>
    <row r="105" spans="1:6">
      <c r="A105" s="8"/>
      <c r="B105" s="8"/>
      <c r="C105" s="8"/>
      <c r="D105" s="8"/>
      <c r="E105" s="7">
        <f t="shared" si="0"/>
        <v>0</v>
      </c>
      <c r="F105" s="3" t="s">
        <v>309</v>
      </c>
    </row>
    <row r="106" spans="1:6">
      <c r="A106" s="8"/>
      <c r="B106" s="8"/>
      <c r="C106" s="8"/>
      <c r="D106" s="8"/>
      <c r="E106" s="7">
        <f t="shared" si="0"/>
        <v>0</v>
      </c>
      <c r="F106" s="3" t="s">
        <v>310</v>
      </c>
    </row>
    <row r="107" spans="1:6">
      <c r="A107" s="8"/>
      <c r="B107" s="8"/>
      <c r="C107" s="8"/>
      <c r="D107" s="8"/>
      <c r="E107" s="7">
        <f t="shared" si="0"/>
        <v>0</v>
      </c>
      <c r="F107" s="3" t="s">
        <v>311</v>
      </c>
    </row>
    <row r="108" spans="1:6">
      <c r="A108" s="8"/>
      <c r="B108" s="8"/>
      <c r="C108" s="8"/>
      <c r="D108" s="8"/>
      <c r="E108" s="7">
        <f t="shared" si="0"/>
        <v>0</v>
      </c>
      <c r="F108" s="3" t="s">
        <v>312</v>
      </c>
    </row>
    <row r="109" spans="1:6">
      <c r="A109" s="8"/>
      <c r="B109" s="8"/>
      <c r="C109" s="8"/>
      <c r="D109" s="8"/>
      <c r="E109" s="7">
        <f t="shared" si="0"/>
        <v>0</v>
      </c>
      <c r="F109" s="3" t="s">
        <v>313</v>
      </c>
    </row>
    <row r="110" spans="1:6">
      <c r="A110" s="8"/>
      <c r="B110" s="8"/>
      <c r="C110" s="8"/>
      <c r="D110" s="8"/>
      <c r="E110" s="7">
        <f t="shared" si="0"/>
        <v>0</v>
      </c>
      <c r="F110" s="3" t="s">
        <v>314</v>
      </c>
    </row>
    <row r="111" spans="1:6">
      <c r="A111" s="8"/>
      <c r="B111" s="8"/>
      <c r="C111" s="8"/>
      <c r="D111" s="8"/>
      <c r="E111" s="7">
        <f t="shared" si="0"/>
        <v>0</v>
      </c>
      <c r="F111" s="3" t="s">
        <v>315</v>
      </c>
    </row>
    <row r="112" spans="1:6">
      <c r="A112" s="8"/>
      <c r="B112" s="8"/>
      <c r="C112" s="8"/>
      <c r="D112" s="8"/>
      <c r="E112" s="7">
        <f t="shared" si="0"/>
        <v>0</v>
      </c>
      <c r="F112" s="3" t="s">
        <v>316</v>
      </c>
    </row>
    <row r="113" spans="1:6">
      <c r="A113" s="8"/>
      <c r="B113" s="8"/>
      <c r="C113" s="8"/>
      <c r="D113" s="8"/>
      <c r="E113" s="7">
        <f t="shared" si="0"/>
        <v>0</v>
      </c>
      <c r="F113" s="3" t="s">
        <v>317</v>
      </c>
    </row>
    <row r="114" spans="1:6">
      <c r="A114" s="8"/>
      <c r="B114" s="8"/>
      <c r="C114" s="8"/>
      <c r="D114" s="8"/>
      <c r="E114" s="7">
        <f t="shared" si="0"/>
        <v>0</v>
      </c>
      <c r="F114" s="3" t="s">
        <v>318</v>
      </c>
    </row>
    <row r="115" spans="1:6">
      <c r="A115" s="8"/>
      <c r="B115" s="8"/>
      <c r="C115" s="8"/>
      <c r="D115" s="8"/>
      <c r="E115" s="7">
        <f t="shared" si="0"/>
        <v>0</v>
      </c>
      <c r="F115" s="3" t="s">
        <v>319</v>
      </c>
    </row>
    <row r="116" spans="1:6">
      <c r="A116" s="8"/>
      <c r="B116" s="8"/>
      <c r="C116" s="8"/>
      <c r="D116" s="8"/>
      <c r="E116" s="7">
        <f t="shared" si="0"/>
        <v>0</v>
      </c>
      <c r="F116" s="3" t="s">
        <v>320</v>
      </c>
    </row>
    <row r="117" spans="1:6">
      <c r="E117" s="9"/>
    </row>
    <row r="118" spans="1:6">
      <c r="E118" s="9"/>
    </row>
    <row r="119" spans="1:6">
      <c r="E119" s="9"/>
    </row>
    <row r="120" spans="1:6">
      <c r="E120" s="9"/>
    </row>
    <row r="121" spans="1:6">
      <c r="E121" s="9"/>
    </row>
    <row r="122" spans="1:6">
      <c r="E122" s="9"/>
    </row>
    <row r="123" spans="1:6">
      <c r="E123" s="9"/>
    </row>
    <row r="124" spans="1:6">
      <c r="E124" s="9"/>
    </row>
    <row r="125" spans="1:6">
      <c r="E125" s="9"/>
    </row>
    <row r="126" spans="1:6">
      <c r="E126" s="9"/>
    </row>
    <row r="127" spans="1:6">
      <c r="E127" s="9"/>
    </row>
    <row r="128" spans="1:6">
      <c r="E128" s="9"/>
    </row>
    <row r="129" spans="5:5">
      <c r="E129" s="9"/>
    </row>
    <row r="130" spans="5:5">
      <c r="E130" s="9"/>
    </row>
    <row r="131" spans="5:5">
      <c r="E131" s="9"/>
    </row>
    <row r="132" spans="5:5">
      <c r="E132" s="9"/>
    </row>
    <row r="133" spans="5:5">
      <c r="E133" s="9"/>
    </row>
    <row r="134" spans="5:5">
      <c r="E134" s="9"/>
    </row>
    <row r="135" spans="5:5">
      <c r="E135" s="9"/>
    </row>
    <row r="136" spans="5:5">
      <c r="E136" s="9"/>
    </row>
    <row r="137" spans="5:5">
      <c r="E137" s="9"/>
    </row>
    <row r="138" spans="5:5">
      <c r="E138" s="9"/>
    </row>
    <row r="139" spans="5:5">
      <c r="E139" s="9"/>
    </row>
    <row r="140" spans="5:5">
      <c r="E140" s="9"/>
    </row>
    <row r="141" spans="5:5">
      <c r="E141" s="9"/>
    </row>
    <row r="142" spans="5:5">
      <c r="E142" s="9"/>
    </row>
    <row r="143" spans="5:5">
      <c r="E143" s="9"/>
    </row>
    <row r="144" spans="5:5">
      <c r="E144" s="9"/>
    </row>
    <row r="145" spans="5:5">
      <c r="E145" s="9"/>
    </row>
    <row r="146" spans="5:5">
      <c r="E146" s="9"/>
    </row>
    <row r="147" spans="5:5">
      <c r="E147" s="9"/>
    </row>
    <row r="148" spans="5:5">
      <c r="E148" s="9"/>
    </row>
    <row r="149" spans="5:5">
      <c r="E149" s="9"/>
    </row>
    <row r="150" spans="5:5">
      <c r="E150" s="9"/>
    </row>
    <row r="151" spans="5:5">
      <c r="E151" s="9"/>
    </row>
    <row r="152" spans="5:5">
      <c r="E152" s="9"/>
    </row>
    <row r="153" spans="5:5">
      <c r="E153" s="9"/>
    </row>
    <row r="154" spans="5:5">
      <c r="E154" s="9"/>
    </row>
    <row r="155" spans="5:5">
      <c r="E155" s="9"/>
    </row>
    <row r="156" spans="5:5">
      <c r="E156" s="9"/>
    </row>
    <row r="157" spans="5:5">
      <c r="E157" s="9"/>
    </row>
    <row r="158" spans="5:5">
      <c r="E158" s="9"/>
    </row>
    <row r="159" spans="5:5">
      <c r="E159" s="9"/>
    </row>
    <row r="160" spans="5:5">
      <c r="E160" s="9"/>
    </row>
    <row r="161" spans="5:5">
      <c r="E161" s="9"/>
    </row>
    <row r="162" spans="5:5">
      <c r="E162" s="9"/>
    </row>
    <row r="163" spans="5:5">
      <c r="E163" s="9"/>
    </row>
    <row r="164" spans="5:5">
      <c r="E164" s="9"/>
    </row>
    <row r="165" spans="5:5">
      <c r="E165" s="9"/>
    </row>
    <row r="166" spans="5:5">
      <c r="E166" s="9"/>
    </row>
    <row r="167" spans="5:5">
      <c r="E167" s="9"/>
    </row>
    <row r="168" spans="5:5">
      <c r="E168" s="9"/>
    </row>
    <row r="169" spans="5:5">
      <c r="E169" s="9"/>
    </row>
    <row r="170" spans="5:5">
      <c r="E170" s="9"/>
    </row>
    <row r="171" spans="5:5">
      <c r="E171" s="9"/>
    </row>
    <row r="172" spans="5:5">
      <c r="E172" s="9"/>
    </row>
    <row r="173" spans="5:5">
      <c r="E173" s="9"/>
    </row>
    <row r="174" spans="5:5">
      <c r="E174" s="9"/>
    </row>
    <row r="175" spans="5:5">
      <c r="E175" s="9"/>
    </row>
    <row r="176" spans="5:5">
      <c r="E176" s="9"/>
    </row>
    <row r="177" spans="5:5">
      <c r="E177" s="9"/>
    </row>
    <row r="178" spans="5:5">
      <c r="E178" s="9"/>
    </row>
    <row r="179" spans="5:5">
      <c r="E179" s="9"/>
    </row>
    <row r="180" spans="5:5">
      <c r="E180" s="9"/>
    </row>
    <row r="181" spans="5:5">
      <c r="E181" s="9"/>
    </row>
    <row r="182" spans="5:5">
      <c r="E182" s="9"/>
    </row>
    <row r="183" spans="5:5">
      <c r="E183" s="9"/>
    </row>
    <row r="184" spans="5:5">
      <c r="E184" s="9"/>
    </row>
    <row r="185" spans="5:5">
      <c r="E185" s="9"/>
    </row>
    <row r="186" spans="5:5">
      <c r="E186" s="9"/>
    </row>
    <row r="187" spans="5:5">
      <c r="E187" s="9"/>
    </row>
    <row r="188" spans="5:5">
      <c r="E188" s="9"/>
    </row>
    <row r="189" spans="5:5">
      <c r="E189" s="9"/>
    </row>
    <row r="190" spans="5:5">
      <c r="E190" s="9"/>
    </row>
    <row r="191" spans="5:5">
      <c r="E191" s="9"/>
    </row>
    <row r="192" spans="5:5">
      <c r="E192" s="9"/>
    </row>
    <row r="193" spans="5:5">
      <c r="E193" s="9"/>
    </row>
    <row r="194" spans="5:5">
      <c r="E194" s="9"/>
    </row>
    <row r="195" spans="5:5">
      <c r="E195" s="9"/>
    </row>
    <row r="196" spans="5:5">
      <c r="E196" s="9"/>
    </row>
    <row r="197" spans="5:5">
      <c r="E197" s="9"/>
    </row>
    <row r="198" spans="5:5">
      <c r="E198" s="9"/>
    </row>
    <row r="199" spans="5:5">
      <c r="E199" s="9"/>
    </row>
    <row r="200" spans="5:5">
      <c r="E200" s="9"/>
    </row>
    <row r="201" spans="5:5">
      <c r="E201" s="9"/>
    </row>
    <row r="202" spans="5:5">
      <c r="E202" s="9"/>
    </row>
    <row r="203" spans="5:5">
      <c r="E203" s="9"/>
    </row>
    <row r="204" spans="5:5">
      <c r="E204" s="9"/>
    </row>
    <row r="205" spans="5:5">
      <c r="E205" s="9"/>
    </row>
    <row r="206" spans="5:5">
      <c r="E206" s="9"/>
    </row>
    <row r="207" spans="5:5">
      <c r="E207" s="9"/>
    </row>
    <row r="208" spans="5:5">
      <c r="E208" s="9"/>
    </row>
    <row r="209" spans="5:5">
      <c r="E209" s="9"/>
    </row>
    <row r="210" spans="5:5">
      <c r="E210" s="9"/>
    </row>
    <row r="211" spans="5:5">
      <c r="E211" s="9"/>
    </row>
    <row r="212" spans="5:5">
      <c r="E212" s="9"/>
    </row>
    <row r="213" spans="5:5">
      <c r="E213" s="9"/>
    </row>
    <row r="214" spans="5:5">
      <c r="E214" s="9"/>
    </row>
    <row r="215" spans="5:5">
      <c r="E215" s="9"/>
    </row>
    <row r="216" spans="5:5">
      <c r="E216" s="9"/>
    </row>
    <row r="217" spans="5:5">
      <c r="E217" s="9"/>
    </row>
    <row r="218" spans="5:5">
      <c r="E218" s="9"/>
    </row>
    <row r="219" spans="5:5">
      <c r="E219" s="9"/>
    </row>
    <row r="220" spans="5:5">
      <c r="E220" s="9"/>
    </row>
    <row r="221" spans="5:5">
      <c r="E221" s="9"/>
    </row>
    <row r="222" spans="5:5">
      <c r="E222" s="9"/>
    </row>
    <row r="223" spans="5:5">
      <c r="E223" s="9"/>
    </row>
    <row r="224" spans="5:5">
      <c r="E224" s="9"/>
    </row>
    <row r="225" spans="5:5">
      <c r="E225" s="9"/>
    </row>
    <row r="226" spans="5:5">
      <c r="E226" s="9"/>
    </row>
    <row r="227" spans="5:5">
      <c r="E227" s="9"/>
    </row>
    <row r="228" spans="5:5">
      <c r="E228" s="9"/>
    </row>
    <row r="229" spans="5:5">
      <c r="E229" s="9"/>
    </row>
    <row r="230" spans="5:5">
      <c r="E230" s="9"/>
    </row>
    <row r="231" spans="5:5">
      <c r="E231" s="9"/>
    </row>
    <row r="232" spans="5:5">
      <c r="E232" s="9"/>
    </row>
    <row r="233" spans="5:5">
      <c r="E233" s="9"/>
    </row>
    <row r="234" spans="5:5">
      <c r="E234" s="9"/>
    </row>
    <row r="235" spans="5:5">
      <c r="E235" s="9"/>
    </row>
    <row r="236" spans="5:5">
      <c r="E236" s="9"/>
    </row>
    <row r="237" spans="5:5">
      <c r="E237" s="9"/>
    </row>
    <row r="238" spans="5:5">
      <c r="E238" s="9"/>
    </row>
    <row r="239" spans="5:5">
      <c r="E239" s="9"/>
    </row>
    <row r="240" spans="5:5">
      <c r="E240" s="9"/>
    </row>
    <row r="241" spans="5:5">
      <c r="E241" s="9"/>
    </row>
    <row r="242" spans="5:5">
      <c r="E242" s="9"/>
    </row>
    <row r="243" spans="5:5">
      <c r="E243" s="9"/>
    </row>
    <row r="244" spans="5:5">
      <c r="E244" s="9"/>
    </row>
    <row r="245" spans="5:5">
      <c r="E245" s="9"/>
    </row>
    <row r="246" spans="5:5">
      <c r="E246" s="9"/>
    </row>
    <row r="247" spans="5:5">
      <c r="E247" s="9"/>
    </row>
    <row r="248" spans="5:5">
      <c r="E248" s="9"/>
    </row>
    <row r="249" spans="5:5">
      <c r="E249" s="9"/>
    </row>
    <row r="250" spans="5:5">
      <c r="E250" s="9"/>
    </row>
    <row r="251" spans="5:5">
      <c r="E251" s="9"/>
    </row>
    <row r="252" spans="5:5">
      <c r="E252" s="9"/>
    </row>
    <row r="253" spans="5:5">
      <c r="E253" s="9"/>
    </row>
    <row r="254" spans="5:5">
      <c r="E254" s="9"/>
    </row>
    <row r="255" spans="5:5">
      <c r="E255" s="9"/>
    </row>
    <row r="256" spans="5:5">
      <c r="E256" s="9"/>
    </row>
    <row r="257" spans="5:5">
      <c r="E257" s="9"/>
    </row>
    <row r="258" spans="5:5">
      <c r="E258" s="9"/>
    </row>
    <row r="259" spans="5:5">
      <c r="E259" s="9"/>
    </row>
    <row r="260" spans="5:5">
      <c r="E260" s="9"/>
    </row>
    <row r="261" spans="5:5">
      <c r="E261" s="9"/>
    </row>
    <row r="262" spans="5:5">
      <c r="E262" s="9"/>
    </row>
    <row r="263" spans="5:5">
      <c r="E263" s="9"/>
    </row>
    <row r="264" spans="5:5">
      <c r="E264" s="9"/>
    </row>
    <row r="265" spans="5:5">
      <c r="E265" s="9"/>
    </row>
    <row r="266" spans="5:5">
      <c r="E266" s="9"/>
    </row>
    <row r="267" spans="5:5">
      <c r="E267" s="9"/>
    </row>
    <row r="268" spans="5:5">
      <c r="E268" s="9"/>
    </row>
    <row r="269" spans="5:5">
      <c r="E269" s="9"/>
    </row>
    <row r="270" spans="5:5">
      <c r="E270" s="9"/>
    </row>
    <row r="271" spans="5:5">
      <c r="E271" s="9"/>
    </row>
    <row r="272" spans="5:5">
      <c r="E272" s="9"/>
    </row>
    <row r="273" spans="5:5">
      <c r="E273" s="9"/>
    </row>
    <row r="274" spans="5:5">
      <c r="E274" s="9"/>
    </row>
    <row r="275" spans="5:5">
      <c r="E275" s="9"/>
    </row>
    <row r="276" spans="5:5">
      <c r="E276" s="9"/>
    </row>
    <row r="277" spans="5:5">
      <c r="E277" s="9"/>
    </row>
    <row r="278" spans="5:5">
      <c r="E278" s="9"/>
    </row>
    <row r="279" spans="5:5">
      <c r="E279" s="9"/>
    </row>
    <row r="280" spans="5:5">
      <c r="E280" s="9"/>
    </row>
    <row r="281" spans="5:5">
      <c r="E281" s="9"/>
    </row>
    <row r="282" spans="5:5">
      <c r="E282" s="9"/>
    </row>
    <row r="283" spans="5:5">
      <c r="E283" s="9"/>
    </row>
    <row r="284" spans="5:5">
      <c r="E284" s="9"/>
    </row>
    <row r="285" spans="5:5">
      <c r="E285" s="9"/>
    </row>
    <row r="286" spans="5:5">
      <c r="E286" s="9"/>
    </row>
    <row r="287" spans="5:5">
      <c r="E287" s="9"/>
    </row>
    <row r="288" spans="5:5">
      <c r="E288" s="9"/>
    </row>
    <row r="289" spans="5:5">
      <c r="E289" s="9"/>
    </row>
    <row r="290" spans="5:5">
      <c r="E290" s="9"/>
    </row>
    <row r="291" spans="5:5">
      <c r="E291" s="9"/>
    </row>
    <row r="292" spans="5:5">
      <c r="E292" s="9"/>
    </row>
    <row r="293" spans="5:5">
      <c r="E293" s="9"/>
    </row>
    <row r="294" spans="5:5">
      <c r="E294" s="9"/>
    </row>
    <row r="295" spans="5:5">
      <c r="E295" s="9"/>
    </row>
    <row r="296" spans="5:5">
      <c r="E296" s="9"/>
    </row>
    <row r="297" spans="5:5">
      <c r="E297" s="9"/>
    </row>
    <row r="298" spans="5:5">
      <c r="E298" s="9"/>
    </row>
    <row r="299" spans="5:5">
      <c r="E299" s="9"/>
    </row>
    <row r="300" spans="5:5">
      <c r="E300" s="9"/>
    </row>
    <row r="301" spans="5:5">
      <c r="E301" s="9"/>
    </row>
    <row r="302" spans="5:5">
      <c r="E302" s="9"/>
    </row>
    <row r="303" spans="5:5">
      <c r="E303" s="9"/>
    </row>
    <row r="304" spans="5:5">
      <c r="E304" s="9"/>
    </row>
    <row r="305" spans="5:5">
      <c r="E305" s="9"/>
    </row>
    <row r="306" spans="5:5">
      <c r="E306" s="9"/>
    </row>
    <row r="307" spans="5:5">
      <c r="E307" s="9"/>
    </row>
    <row r="308" spans="5:5">
      <c r="E308" s="9"/>
    </row>
    <row r="309" spans="5:5">
      <c r="E309" s="9"/>
    </row>
    <row r="310" spans="5:5">
      <c r="E310" s="9"/>
    </row>
    <row r="311" spans="5:5">
      <c r="E311" s="9"/>
    </row>
    <row r="312" spans="5:5">
      <c r="E312" s="9"/>
    </row>
    <row r="313" spans="5:5">
      <c r="E313" s="9"/>
    </row>
    <row r="314" spans="5:5">
      <c r="E314" s="9"/>
    </row>
    <row r="315" spans="5:5">
      <c r="E315" s="9"/>
    </row>
    <row r="316" spans="5:5">
      <c r="E316" s="9"/>
    </row>
    <row r="317" spans="5:5">
      <c r="E317" s="9"/>
    </row>
    <row r="318" spans="5:5">
      <c r="E318" s="9"/>
    </row>
    <row r="319" spans="5:5">
      <c r="E319" s="9"/>
    </row>
    <row r="320" spans="5:5">
      <c r="E320" s="9"/>
    </row>
    <row r="321" spans="5:5">
      <c r="E321" s="9"/>
    </row>
    <row r="322" spans="5:5">
      <c r="E322" s="9"/>
    </row>
    <row r="323" spans="5:5">
      <c r="E323" s="9"/>
    </row>
    <row r="324" spans="5:5">
      <c r="E324" s="9"/>
    </row>
    <row r="325" spans="5:5">
      <c r="E325" s="9"/>
    </row>
    <row r="326" spans="5:5">
      <c r="E326" s="9"/>
    </row>
    <row r="327" spans="5:5">
      <c r="E327" s="9"/>
    </row>
    <row r="328" spans="5:5">
      <c r="E328" s="9"/>
    </row>
    <row r="329" spans="5:5">
      <c r="E329" s="9"/>
    </row>
    <row r="330" spans="5:5">
      <c r="E330" s="9"/>
    </row>
    <row r="331" spans="5:5">
      <c r="E331" s="9"/>
    </row>
    <row r="332" spans="5:5">
      <c r="E332" s="9"/>
    </row>
    <row r="333" spans="5:5">
      <c r="E333" s="9"/>
    </row>
    <row r="334" spans="5:5">
      <c r="E334" s="9"/>
    </row>
    <row r="335" spans="5:5">
      <c r="E335" s="9"/>
    </row>
    <row r="336" spans="5:5">
      <c r="E336" s="9"/>
    </row>
    <row r="337" spans="5:5">
      <c r="E337" s="9"/>
    </row>
    <row r="338" spans="5:5">
      <c r="E338" s="9"/>
    </row>
    <row r="339" spans="5:5">
      <c r="E339" s="9"/>
    </row>
    <row r="340" spans="5:5">
      <c r="E340" s="9"/>
    </row>
    <row r="341" spans="5:5">
      <c r="E341" s="9"/>
    </row>
    <row r="342" spans="5:5">
      <c r="E342" s="9"/>
    </row>
    <row r="343" spans="5:5">
      <c r="E343" s="9"/>
    </row>
    <row r="344" spans="5:5">
      <c r="E344" s="9"/>
    </row>
    <row r="345" spans="5:5">
      <c r="E345" s="9"/>
    </row>
    <row r="346" spans="5:5">
      <c r="E346" s="9"/>
    </row>
    <row r="347" spans="5:5">
      <c r="E347" s="9"/>
    </row>
    <row r="348" spans="5:5">
      <c r="E348" s="9"/>
    </row>
    <row r="349" spans="5:5">
      <c r="E349" s="9"/>
    </row>
    <row r="350" spans="5:5">
      <c r="E350" s="9"/>
    </row>
    <row r="351" spans="5:5">
      <c r="E351" s="9"/>
    </row>
    <row r="352" spans="5:5">
      <c r="E352" s="9"/>
    </row>
    <row r="353" spans="5:5">
      <c r="E353" s="9"/>
    </row>
    <row r="354" spans="5:5">
      <c r="E354" s="9"/>
    </row>
    <row r="355" spans="5:5">
      <c r="E355" s="9"/>
    </row>
    <row r="356" spans="5:5">
      <c r="E356" s="9"/>
    </row>
    <row r="357" spans="5:5">
      <c r="E357" s="9"/>
    </row>
    <row r="358" spans="5:5">
      <c r="E358" s="9"/>
    </row>
    <row r="359" spans="5:5">
      <c r="E359" s="9"/>
    </row>
    <row r="360" spans="5:5">
      <c r="E360" s="9"/>
    </row>
    <row r="361" spans="5:5">
      <c r="E361" s="9"/>
    </row>
    <row r="362" spans="5:5">
      <c r="E362" s="9"/>
    </row>
    <row r="363" spans="5:5">
      <c r="E363" s="9"/>
    </row>
    <row r="364" spans="5:5">
      <c r="E364" s="9"/>
    </row>
    <row r="365" spans="5:5">
      <c r="E365" s="9"/>
    </row>
    <row r="366" spans="5:5">
      <c r="E366" s="9"/>
    </row>
    <row r="367" spans="5:5">
      <c r="E367" s="9"/>
    </row>
    <row r="368" spans="5:5">
      <c r="E368" s="9"/>
    </row>
    <row r="369" spans="5:5">
      <c r="E369" s="9"/>
    </row>
    <row r="370" spans="5:5">
      <c r="E370" s="9"/>
    </row>
    <row r="371" spans="5:5">
      <c r="E371" s="9"/>
    </row>
    <row r="372" spans="5:5">
      <c r="E372" s="9"/>
    </row>
    <row r="373" spans="5:5">
      <c r="E373" s="9"/>
    </row>
    <row r="374" spans="5:5">
      <c r="E374" s="9"/>
    </row>
    <row r="375" spans="5:5">
      <c r="E375" s="9"/>
    </row>
    <row r="376" spans="5:5">
      <c r="E376" s="9"/>
    </row>
    <row r="377" spans="5:5">
      <c r="E377" s="9"/>
    </row>
    <row r="378" spans="5:5">
      <c r="E378" s="9"/>
    </row>
    <row r="379" spans="5:5">
      <c r="E379" s="9"/>
    </row>
    <row r="380" spans="5:5">
      <c r="E380" s="9"/>
    </row>
    <row r="381" spans="5:5">
      <c r="E381" s="9"/>
    </row>
    <row r="382" spans="5:5">
      <c r="E382" s="9"/>
    </row>
    <row r="383" spans="5:5">
      <c r="E383" s="9"/>
    </row>
    <row r="384" spans="5:5">
      <c r="E384" s="9"/>
    </row>
    <row r="385" spans="5:5">
      <c r="E385" s="9"/>
    </row>
    <row r="386" spans="5:5">
      <c r="E386" s="9"/>
    </row>
    <row r="387" spans="5:5">
      <c r="E387" s="9"/>
    </row>
    <row r="388" spans="5:5">
      <c r="E388" s="9"/>
    </row>
    <row r="389" spans="5:5">
      <c r="E389" s="9"/>
    </row>
    <row r="390" spans="5:5">
      <c r="E390" s="9"/>
    </row>
    <row r="391" spans="5:5">
      <c r="E391" s="9"/>
    </row>
    <row r="392" spans="5:5">
      <c r="E392" s="9"/>
    </row>
    <row r="393" spans="5:5">
      <c r="E393" s="9"/>
    </row>
    <row r="394" spans="5:5">
      <c r="E394" s="9"/>
    </row>
    <row r="395" spans="5:5">
      <c r="E395" s="9"/>
    </row>
    <row r="396" spans="5:5">
      <c r="E396" s="9"/>
    </row>
    <row r="397" spans="5:5">
      <c r="E397" s="9"/>
    </row>
    <row r="398" spans="5:5">
      <c r="E398" s="9"/>
    </row>
    <row r="399" spans="5:5">
      <c r="E399" s="9"/>
    </row>
    <row r="400" spans="5:5">
      <c r="E400" s="9"/>
    </row>
    <row r="401" spans="5:5">
      <c r="E401" s="9"/>
    </row>
    <row r="402" spans="5:5">
      <c r="E402" s="9"/>
    </row>
    <row r="403" spans="5:5">
      <c r="E403" s="9"/>
    </row>
    <row r="404" spans="5:5">
      <c r="E404" s="9"/>
    </row>
    <row r="405" spans="5:5">
      <c r="E405" s="9"/>
    </row>
    <row r="406" spans="5:5">
      <c r="E406" s="9"/>
    </row>
    <row r="407" spans="5:5">
      <c r="E407" s="9"/>
    </row>
    <row r="408" spans="5:5">
      <c r="E408" s="9"/>
    </row>
    <row r="409" spans="5:5">
      <c r="E409" s="9"/>
    </row>
    <row r="410" spans="5:5">
      <c r="E410" s="9"/>
    </row>
    <row r="411" spans="5:5">
      <c r="E411" s="9"/>
    </row>
    <row r="412" spans="5:5">
      <c r="E412" s="9"/>
    </row>
    <row r="413" spans="5:5">
      <c r="E413" s="9"/>
    </row>
    <row r="414" spans="5:5">
      <c r="E414" s="9"/>
    </row>
    <row r="415" spans="5:5">
      <c r="E415" s="9"/>
    </row>
    <row r="416" spans="5:5">
      <c r="E416" s="9"/>
    </row>
    <row r="417" spans="5:5">
      <c r="E417" s="9"/>
    </row>
    <row r="418" spans="5:5">
      <c r="E418" s="9"/>
    </row>
    <row r="419" spans="5:5">
      <c r="E419" s="9"/>
    </row>
    <row r="420" spans="5:5">
      <c r="E420" s="9"/>
    </row>
    <row r="421" spans="5:5">
      <c r="E421" s="9"/>
    </row>
    <row r="422" spans="5:5">
      <c r="E422" s="9"/>
    </row>
    <row r="423" spans="5:5">
      <c r="E423" s="9"/>
    </row>
    <row r="424" spans="5:5">
      <c r="E424" s="9"/>
    </row>
    <row r="425" spans="5:5">
      <c r="E425" s="9"/>
    </row>
    <row r="426" spans="5:5">
      <c r="E426" s="9"/>
    </row>
    <row r="427" spans="5:5">
      <c r="E427" s="9"/>
    </row>
    <row r="428" spans="5:5">
      <c r="E428" s="9"/>
    </row>
    <row r="429" spans="5:5">
      <c r="E429" s="9"/>
    </row>
    <row r="430" spans="5:5">
      <c r="E430" s="9"/>
    </row>
    <row r="431" spans="5:5">
      <c r="E431" s="9"/>
    </row>
    <row r="432" spans="5:5">
      <c r="E432" s="9"/>
    </row>
    <row r="433" spans="5:5">
      <c r="E433" s="9"/>
    </row>
    <row r="434" spans="5:5">
      <c r="E434" s="9"/>
    </row>
    <row r="435" spans="5:5">
      <c r="E435" s="9"/>
    </row>
    <row r="436" spans="5:5">
      <c r="E436" s="9"/>
    </row>
    <row r="437" spans="5:5">
      <c r="E437" s="9"/>
    </row>
    <row r="438" spans="5:5">
      <c r="E438" s="9"/>
    </row>
    <row r="439" spans="5:5">
      <c r="E439" s="9"/>
    </row>
    <row r="440" spans="5:5">
      <c r="E440" s="9"/>
    </row>
    <row r="441" spans="5:5">
      <c r="E441" s="9"/>
    </row>
    <row r="442" spans="5:5">
      <c r="E442" s="9"/>
    </row>
    <row r="443" spans="5:5">
      <c r="E443" s="9"/>
    </row>
    <row r="444" spans="5:5">
      <c r="E444" s="9"/>
    </row>
    <row r="445" spans="5:5">
      <c r="E445" s="9"/>
    </row>
    <row r="446" spans="5:5">
      <c r="E446" s="9"/>
    </row>
    <row r="447" spans="5:5">
      <c r="E447" s="9"/>
    </row>
    <row r="448" spans="5:5">
      <c r="E448" s="9"/>
    </row>
    <row r="449" spans="5:5">
      <c r="E449" s="9"/>
    </row>
    <row r="450" spans="5:5">
      <c r="E450" s="9"/>
    </row>
    <row r="451" spans="5:5">
      <c r="E451" s="9"/>
    </row>
    <row r="452" spans="5:5">
      <c r="E452" s="9"/>
    </row>
    <row r="453" spans="5:5">
      <c r="E453" s="9"/>
    </row>
    <row r="454" spans="5:5">
      <c r="E454" s="9"/>
    </row>
    <row r="455" spans="5:5">
      <c r="E455" s="9"/>
    </row>
    <row r="456" spans="5:5">
      <c r="E456" s="9"/>
    </row>
    <row r="457" spans="5:5">
      <c r="E457" s="9"/>
    </row>
    <row r="458" spans="5:5">
      <c r="E458" s="9"/>
    </row>
    <row r="459" spans="5:5">
      <c r="E459" s="9"/>
    </row>
    <row r="460" spans="5:5">
      <c r="E460" s="9"/>
    </row>
    <row r="461" spans="5:5">
      <c r="E461" s="9"/>
    </row>
    <row r="462" spans="5:5">
      <c r="E462" s="9"/>
    </row>
    <row r="463" spans="5:5">
      <c r="E463" s="9"/>
    </row>
    <row r="464" spans="5:5">
      <c r="E464" s="9"/>
    </row>
    <row r="465" spans="5:5">
      <c r="E465" s="9"/>
    </row>
    <row r="466" spans="5:5">
      <c r="E466" s="9"/>
    </row>
    <row r="467" spans="5:5">
      <c r="E467" s="9"/>
    </row>
    <row r="468" spans="5:5">
      <c r="E468" s="9"/>
    </row>
    <row r="469" spans="5:5">
      <c r="E469" s="9"/>
    </row>
    <row r="470" spans="5:5">
      <c r="E470" s="9"/>
    </row>
    <row r="471" spans="5:5">
      <c r="E471" s="9"/>
    </row>
    <row r="472" spans="5:5">
      <c r="E472" s="9"/>
    </row>
    <row r="473" spans="5:5">
      <c r="E473" s="9"/>
    </row>
    <row r="474" spans="5:5">
      <c r="E474" s="9"/>
    </row>
    <row r="475" spans="5:5">
      <c r="E475" s="9"/>
    </row>
    <row r="476" spans="5:5">
      <c r="E476" s="9"/>
    </row>
    <row r="477" spans="5:5">
      <c r="E477" s="9"/>
    </row>
    <row r="478" spans="5:5">
      <c r="E478" s="9"/>
    </row>
    <row r="479" spans="5:5">
      <c r="E479" s="9"/>
    </row>
    <row r="480" spans="5:5">
      <c r="E480" s="9"/>
    </row>
    <row r="481" spans="5:5">
      <c r="E481" s="9"/>
    </row>
    <row r="482" spans="5:5">
      <c r="E482" s="9"/>
    </row>
    <row r="483" spans="5:5">
      <c r="E483" s="9"/>
    </row>
    <row r="484" spans="5:5">
      <c r="E484" s="9"/>
    </row>
    <row r="485" spans="5:5">
      <c r="E485" s="9"/>
    </row>
    <row r="486" spans="5:5">
      <c r="E486" s="9"/>
    </row>
    <row r="487" spans="5:5">
      <c r="E487" s="9"/>
    </row>
    <row r="488" spans="5:5">
      <c r="E488" s="9"/>
    </row>
    <row r="489" spans="5:5">
      <c r="E489" s="9"/>
    </row>
    <row r="490" spans="5:5">
      <c r="E490" s="9"/>
    </row>
    <row r="491" spans="5:5">
      <c r="E491" s="9"/>
    </row>
    <row r="492" spans="5:5">
      <c r="E492" s="9"/>
    </row>
    <row r="493" spans="5:5">
      <c r="E493" s="9"/>
    </row>
    <row r="494" spans="5:5">
      <c r="E494" s="9"/>
    </row>
    <row r="495" spans="5:5">
      <c r="E495" s="9"/>
    </row>
    <row r="496" spans="5:5">
      <c r="E496" s="9"/>
    </row>
    <row r="497" spans="5:5">
      <c r="E497" s="9"/>
    </row>
    <row r="498" spans="5:5">
      <c r="E498" s="9"/>
    </row>
    <row r="499" spans="5:5">
      <c r="E499" s="9"/>
    </row>
    <row r="500" spans="5:5">
      <c r="E500" s="9"/>
    </row>
    <row r="501" spans="5:5">
      <c r="E501" s="9"/>
    </row>
    <row r="502" spans="5:5">
      <c r="E502" s="9"/>
    </row>
    <row r="503" spans="5:5">
      <c r="E503" s="9"/>
    </row>
    <row r="504" spans="5:5">
      <c r="E504" s="9"/>
    </row>
    <row r="505" spans="5:5">
      <c r="E505" s="9"/>
    </row>
    <row r="506" spans="5:5">
      <c r="E506" s="9"/>
    </row>
    <row r="507" spans="5:5">
      <c r="E507" s="9"/>
    </row>
    <row r="508" spans="5:5">
      <c r="E508" s="9"/>
    </row>
    <row r="509" spans="5:5">
      <c r="E509" s="9"/>
    </row>
    <row r="510" spans="5:5">
      <c r="E510" s="9"/>
    </row>
    <row r="511" spans="5:5">
      <c r="E511" s="9"/>
    </row>
    <row r="512" spans="5:5">
      <c r="E512" s="9"/>
    </row>
    <row r="513" spans="5:5">
      <c r="E513" s="9"/>
    </row>
    <row r="514" spans="5:5">
      <c r="E514" s="9"/>
    </row>
    <row r="515" spans="5:5">
      <c r="E515" s="9"/>
    </row>
    <row r="516" spans="5:5">
      <c r="E516" s="9"/>
    </row>
    <row r="517" spans="5:5">
      <c r="E517" s="9"/>
    </row>
    <row r="518" spans="5:5">
      <c r="E518" s="9"/>
    </row>
    <row r="519" spans="5:5">
      <c r="E519" s="9"/>
    </row>
    <row r="520" spans="5:5">
      <c r="E520" s="9"/>
    </row>
    <row r="521" spans="5:5">
      <c r="E521" s="9"/>
    </row>
    <row r="522" spans="5:5">
      <c r="E522" s="9"/>
    </row>
    <row r="523" spans="5:5">
      <c r="E523" s="9"/>
    </row>
    <row r="524" spans="5:5">
      <c r="E524" s="9"/>
    </row>
    <row r="525" spans="5:5">
      <c r="E525" s="9"/>
    </row>
    <row r="526" spans="5:5">
      <c r="E526" s="9"/>
    </row>
    <row r="527" spans="5:5">
      <c r="E527" s="9"/>
    </row>
    <row r="528" spans="5:5">
      <c r="E528" s="9"/>
    </row>
    <row r="529" spans="5:5">
      <c r="E529" s="9"/>
    </row>
    <row r="530" spans="5:5">
      <c r="E530" s="9"/>
    </row>
    <row r="531" spans="5:5">
      <c r="E531" s="9"/>
    </row>
    <row r="532" spans="5:5">
      <c r="E532" s="9"/>
    </row>
    <row r="533" spans="5:5">
      <c r="E533" s="9"/>
    </row>
    <row r="534" spans="5:5">
      <c r="E534" s="9"/>
    </row>
    <row r="535" spans="5:5">
      <c r="E535" s="9"/>
    </row>
    <row r="536" spans="5:5">
      <c r="E536" s="9"/>
    </row>
    <row r="537" spans="5:5">
      <c r="E537" s="9"/>
    </row>
    <row r="538" spans="5:5">
      <c r="E538" s="9"/>
    </row>
    <row r="539" spans="5:5">
      <c r="E539" s="9"/>
    </row>
    <row r="540" spans="5:5">
      <c r="E540" s="9"/>
    </row>
    <row r="541" spans="5:5">
      <c r="E541" s="9"/>
    </row>
    <row r="542" spans="5:5">
      <c r="E542" s="9"/>
    </row>
    <row r="543" spans="5:5">
      <c r="E543" s="9"/>
    </row>
    <row r="544" spans="5:5">
      <c r="E544" s="9"/>
    </row>
    <row r="545" spans="5:5">
      <c r="E545" s="9"/>
    </row>
    <row r="546" spans="5:5">
      <c r="E546" s="9"/>
    </row>
    <row r="547" spans="5:5">
      <c r="E547" s="9"/>
    </row>
    <row r="548" spans="5:5">
      <c r="E548" s="9"/>
    </row>
    <row r="549" spans="5:5">
      <c r="E549" s="9"/>
    </row>
    <row r="550" spans="5:5">
      <c r="E550" s="9"/>
    </row>
    <row r="551" spans="5:5">
      <c r="E551" s="9"/>
    </row>
    <row r="552" spans="5:5">
      <c r="E552" s="9"/>
    </row>
    <row r="553" spans="5:5">
      <c r="E553" s="9"/>
    </row>
    <row r="554" spans="5:5">
      <c r="E554" s="9"/>
    </row>
    <row r="555" spans="5:5">
      <c r="E555" s="9"/>
    </row>
    <row r="556" spans="5:5">
      <c r="E556" s="9"/>
    </row>
    <row r="557" spans="5:5">
      <c r="E557" s="9"/>
    </row>
    <row r="558" spans="5:5">
      <c r="E558" s="9"/>
    </row>
    <row r="559" spans="5:5">
      <c r="E559" s="9"/>
    </row>
    <row r="560" spans="5:5">
      <c r="E560" s="9"/>
    </row>
    <row r="561" spans="5:5">
      <c r="E561" s="9"/>
    </row>
    <row r="562" spans="5:5">
      <c r="E562" s="9"/>
    </row>
    <row r="563" spans="5:5">
      <c r="E563" s="9"/>
    </row>
    <row r="564" spans="5:5">
      <c r="E564" s="9"/>
    </row>
    <row r="565" spans="5:5">
      <c r="E565" s="9"/>
    </row>
    <row r="566" spans="5:5">
      <c r="E566" s="9"/>
    </row>
    <row r="567" spans="5:5">
      <c r="E567" s="9"/>
    </row>
    <row r="568" spans="5:5">
      <c r="E568" s="9"/>
    </row>
    <row r="569" spans="5:5">
      <c r="E569" s="9"/>
    </row>
    <row r="570" spans="5:5">
      <c r="E570" s="9"/>
    </row>
    <row r="571" spans="5:5">
      <c r="E571" s="9"/>
    </row>
    <row r="572" spans="5:5">
      <c r="E572" s="9"/>
    </row>
    <row r="573" spans="5:5">
      <c r="E573" s="9"/>
    </row>
    <row r="574" spans="5:5">
      <c r="E574" s="9"/>
    </row>
    <row r="575" spans="5:5">
      <c r="E575" s="9"/>
    </row>
    <row r="576" spans="5:5">
      <c r="E576" s="9"/>
    </row>
    <row r="577" spans="5:5">
      <c r="E577" s="9"/>
    </row>
    <row r="578" spans="5:5">
      <c r="E578" s="9"/>
    </row>
    <row r="579" spans="5:5">
      <c r="E579" s="9"/>
    </row>
    <row r="580" spans="5:5">
      <c r="E580" s="9"/>
    </row>
    <row r="581" spans="5:5">
      <c r="E581" s="9"/>
    </row>
    <row r="582" spans="5:5">
      <c r="E582" s="9"/>
    </row>
    <row r="583" spans="5:5">
      <c r="E583" s="9"/>
    </row>
    <row r="584" spans="5:5">
      <c r="E584" s="9"/>
    </row>
    <row r="585" spans="5:5">
      <c r="E585" s="9"/>
    </row>
    <row r="586" spans="5:5">
      <c r="E586" s="9"/>
    </row>
    <row r="587" spans="5:5">
      <c r="E587" s="9"/>
    </row>
    <row r="588" spans="5:5">
      <c r="E588" s="9"/>
    </row>
    <row r="589" spans="5:5">
      <c r="E589" s="9"/>
    </row>
    <row r="590" spans="5:5">
      <c r="E590" s="9"/>
    </row>
    <row r="591" spans="5:5">
      <c r="E591" s="9"/>
    </row>
    <row r="592" spans="5:5">
      <c r="E592" s="9"/>
    </row>
    <row r="593" spans="5:5">
      <c r="E593" s="9"/>
    </row>
    <row r="594" spans="5:5">
      <c r="E594" s="9"/>
    </row>
    <row r="595" spans="5:5">
      <c r="E595" s="9"/>
    </row>
    <row r="596" spans="5:5">
      <c r="E596" s="9"/>
    </row>
    <row r="597" spans="5:5">
      <c r="E597" s="9"/>
    </row>
    <row r="598" spans="5:5">
      <c r="E598" s="9"/>
    </row>
    <row r="599" spans="5:5">
      <c r="E599" s="9"/>
    </row>
    <row r="600" spans="5:5">
      <c r="E600" s="9"/>
    </row>
    <row r="601" spans="5:5">
      <c r="E601" s="9"/>
    </row>
    <row r="602" spans="5:5">
      <c r="E602" s="9"/>
    </row>
    <row r="603" spans="5:5">
      <c r="E603" s="9"/>
    </row>
    <row r="604" spans="5:5">
      <c r="E604" s="9"/>
    </row>
    <row r="605" spans="5:5">
      <c r="E605" s="9"/>
    </row>
    <row r="606" spans="5:5">
      <c r="E606" s="9"/>
    </row>
    <row r="607" spans="5:5">
      <c r="E607" s="9"/>
    </row>
    <row r="608" spans="5:5">
      <c r="E608" s="9"/>
    </row>
    <row r="609" spans="5:5">
      <c r="E609" s="9"/>
    </row>
    <row r="610" spans="5:5">
      <c r="E610" s="9"/>
    </row>
    <row r="611" spans="5:5">
      <c r="E611" s="9"/>
    </row>
    <row r="612" spans="5:5">
      <c r="E612" s="9"/>
    </row>
    <row r="613" spans="5:5">
      <c r="E613" s="9"/>
    </row>
    <row r="614" spans="5:5">
      <c r="E614" s="9"/>
    </row>
    <row r="615" spans="5:5">
      <c r="E615" s="9"/>
    </row>
    <row r="616" spans="5:5">
      <c r="E616" s="9"/>
    </row>
    <row r="617" spans="5:5">
      <c r="E617" s="9"/>
    </row>
    <row r="618" spans="5:5">
      <c r="E618" s="9"/>
    </row>
    <row r="619" spans="5:5">
      <c r="E619" s="9"/>
    </row>
    <row r="620" spans="5:5">
      <c r="E620" s="9"/>
    </row>
    <row r="621" spans="5:5">
      <c r="E621" s="9"/>
    </row>
    <row r="622" spans="5:5">
      <c r="E622" s="9"/>
    </row>
    <row r="623" spans="5:5">
      <c r="E623" s="9"/>
    </row>
    <row r="624" spans="5:5">
      <c r="E624" s="9"/>
    </row>
    <row r="625" spans="5:5">
      <c r="E625" s="9"/>
    </row>
    <row r="626" spans="5:5">
      <c r="E626" s="9"/>
    </row>
    <row r="627" spans="5:5">
      <c r="E627" s="9"/>
    </row>
    <row r="628" spans="5:5">
      <c r="E628" s="9"/>
    </row>
    <row r="629" spans="5:5">
      <c r="E629" s="9"/>
    </row>
    <row r="630" spans="5:5">
      <c r="E630" s="9"/>
    </row>
    <row r="631" spans="5:5">
      <c r="E631" s="9"/>
    </row>
    <row r="632" spans="5:5">
      <c r="E632" s="9"/>
    </row>
    <row r="633" spans="5:5">
      <c r="E633" s="9"/>
    </row>
    <row r="634" spans="5:5">
      <c r="E634" s="9"/>
    </row>
    <row r="635" spans="5:5">
      <c r="E635" s="9"/>
    </row>
    <row r="636" spans="5:5">
      <c r="E636" s="9"/>
    </row>
    <row r="637" spans="5:5">
      <c r="E637" s="9"/>
    </row>
    <row r="638" spans="5:5">
      <c r="E638" s="9"/>
    </row>
    <row r="639" spans="5:5">
      <c r="E639" s="9"/>
    </row>
    <row r="640" spans="5:5">
      <c r="E640" s="9"/>
    </row>
    <row r="641" spans="5:5">
      <c r="E641" s="9"/>
    </row>
    <row r="642" spans="5:5">
      <c r="E642" s="9"/>
    </row>
    <row r="643" spans="5:5">
      <c r="E643" s="9"/>
    </row>
    <row r="644" spans="5:5">
      <c r="E644" s="9"/>
    </row>
    <row r="645" spans="5:5">
      <c r="E645" s="9"/>
    </row>
    <row r="646" spans="5:5">
      <c r="E646" s="9"/>
    </row>
    <row r="647" spans="5:5">
      <c r="E647" s="9"/>
    </row>
    <row r="648" spans="5:5">
      <c r="E648" s="9"/>
    </row>
    <row r="649" spans="5:5">
      <c r="E649" s="9"/>
    </row>
    <row r="650" spans="5:5">
      <c r="E650" s="9"/>
    </row>
    <row r="651" spans="5:5">
      <c r="E651" s="9"/>
    </row>
    <row r="652" spans="5:5">
      <c r="E652" s="9"/>
    </row>
    <row r="653" spans="5:5">
      <c r="E653" s="9"/>
    </row>
    <row r="654" spans="5:5">
      <c r="E654" s="9"/>
    </row>
    <row r="655" spans="5:5">
      <c r="E655" s="9"/>
    </row>
    <row r="656" spans="5:5">
      <c r="E656" s="9"/>
    </row>
    <row r="657" spans="5:5">
      <c r="E657" s="9"/>
    </row>
    <row r="658" spans="5:5">
      <c r="E658" s="9"/>
    </row>
    <row r="659" spans="5:5">
      <c r="E659" s="9"/>
    </row>
    <row r="660" spans="5:5">
      <c r="E660" s="9"/>
    </row>
    <row r="661" spans="5:5">
      <c r="E661" s="9"/>
    </row>
    <row r="662" spans="5:5">
      <c r="E662" s="9"/>
    </row>
    <row r="663" spans="5:5">
      <c r="E663" s="9"/>
    </row>
    <row r="664" spans="5:5">
      <c r="E664" s="9"/>
    </row>
    <row r="665" spans="5:5">
      <c r="E665" s="9"/>
    </row>
    <row r="666" spans="5:5">
      <c r="E666" s="9"/>
    </row>
    <row r="667" spans="5:5">
      <c r="E667" s="9"/>
    </row>
    <row r="668" spans="5:5">
      <c r="E668" s="9"/>
    </row>
    <row r="669" spans="5:5">
      <c r="E669" s="9"/>
    </row>
    <row r="670" spans="5:5">
      <c r="E670" s="9"/>
    </row>
    <row r="671" spans="5:5">
      <c r="E671" s="9"/>
    </row>
    <row r="672" spans="5:5">
      <c r="E672" s="9"/>
    </row>
    <row r="673" spans="5:5">
      <c r="E673" s="9"/>
    </row>
    <row r="674" spans="5:5">
      <c r="E674" s="9"/>
    </row>
    <row r="675" spans="5:5">
      <c r="E675" s="9"/>
    </row>
    <row r="676" spans="5:5">
      <c r="E676" s="9"/>
    </row>
    <row r="677" spans="5:5">
      <c r="E677" s="9"/>
    </row>
    <row r="678" spans="5:5">
      <c r="E678" s="9"/>
    </row>
    <row r="679" spans="5:5">
      <c r="E679" s="9"/>
    </row>
    <row r="680" spans="5:5">
      <c r="E680" s="9"/>
    </row>
    <row r="681" spans="5:5">
      <c r="E681" s="9"/>
    </row>
    <row r="682" spans="5:5">
      <c r="E682" s="9"/>
    </row>
    <row r="683" spans="5:5">
      <c r="E683" s="9"/>
    </row>
    <row r="684" spans="5:5">
      <c r="E684" s="9"/>
    </row>
    <row r="685" spans="5:5">
      <c r="E685" s="9"/>
    </row>
    <row r="686" spans="5:5">
      <c r="E686" s="9"/>
    </row>
    <row r="687" spans="5:5">
      <c r="E687" s="9"/>
    </row>
    <row r="688" spans="5:5">
      <c r="E688" s="9"/>
    </row>
    <row r="689" spans="5:5">
      <c r="E689" s="9"/>
    </row>
    <row r="690" spans="5:5">
      <c r="E690" s="9"/>
    </row>
    <row r="691" spans="5:5">
      <c r="E691" s="9"/>
    </row>
    <row r="692" spans="5:5">
      <c r="E692" s="9"/>
    </row>
    <row r="693" spans="5:5">
      <c r="E693" s="9"/>
    </row>
    <row r="694" spans="5:5">
      <c r="E694" s="9"/>
    </row>
    <row r="695" spans="5:5">
      <c r="E695" s="9"/>
    </row>
    <row r="696" spans="5:5">
      <c r="E696" s="9"/>
    </row>
    <row r="697" spans="5:5">
      <c r="E697" s="9"/>
    </row>
    <row r="698" spans="5:5">
      <c r="E698" s="9"/>
    </row>
    <row r="699" spans="5:5">
      <c r="E699" s="9"/>
    </row>
    <row r="700" spans="5:5">
      <c r="E700" s="9"/>
    </row>
    <row r="701" spans="5:5">
      <c r="E701" s="9"/>
    </row>
    <row r="702" spans="5:5">
      <c r="E702" s="9"/>
    </row>
    <row r="703" spans="5:5">
      <c r="E703" s="9"/>
    </row>
    <row r="704" spans="5:5">
      <c r="E704" s="9"/>
    </row>
    <row r="705" spans="5:5">
      <c r="E705" s="9"/>
    </row>
    <row r="706" spans="5:5">
      <c r="E706" s="9"/>
    </row>
    <row r="707" spans="5:5">
      <c r="E707" s="9"/>
    </row>
    <row r="708" spans="5:5">
      <c r="E708" s="9"/>
    </row>
    <row r="709" spans="5:5">
      <c r="E709" s="9"/>
    </row>
    <row r="710" spans="5:5">
      <c r="E710" s="9"/>
    </row>
    <row r="711" spans="5:5">
      <c r="E711" s="9"/>
    </row>
    <row r="712" spans="5:5">
      <c r="E712" s="9"/>
    </row>
    <row r="713" spans="5:5">
      <c r="E713" s="9"/>
    </row>
    <row r="714" spans="5:5">
      <c r="E714" s="9"/>
    </row>
    <row r="715" spans="5:5">
      <c r="E715" s="9"/>
    </row>
    <row r="716" spans="5:5">
      <c r="E716" s="9"/>
    </row>
    <row r="717" spans="5:5">
      <c r="E717" s="9"/>
    </row>
    <row r="718" spans="5:5">
      <c r="E718" s="9"/>
    </row>
    <row r="719" spans="5:5">
      <c r="E719" s="9"/>
    </row>
    <row r="720" spans="5:5">
      <c r="E720" s="9"/>
    </row>
    <row r="721" spans="5:5">
      <c r="E721" s="9"/>
    </row>
    <row r="722" spans="5:5">
      <c r="E722" s="9"/>
    </row>
    <row r="723" spans="5:5">
      <c r="E723" s="9"/>
    </row>
    <row r="724" spans="5:5">
      <c r="E724" s="9"/>
    </row>
    <row r="725" spans="5:5">
      <c r="E725" s="9"/>
    </row>
    <row r="726" spans="5:5">
      <c r="E726" s="9"/>
    </row>
    <row r="727" spans="5:5">
      <c r="E727" s="9"/>
    </row>
    <row r="728" spans="5:5">
      <c r="E728" s="9"/>
    </row>
    <row r="729" spans="5:5">
      <c r="E729" s="9"/>
    </row>
    <row r="730" spans="5:5">
      <c r="E730" s="9"/>
    </row>
    <row r="731" spans="5:5">
      <c r="E731" s="9"/>
    </row>
    <row r="732" spans="5:5">
      <c r="E732" s="9"/>
    </row>
    <row r="733" spans="5:5">
      <c r="E733" s="9"/>
    </row>
    <row r="734" spans="5:5">
      <c r="E734" s="9"/>
    </row>
    <row r="735" spans="5:5">
      <c r="E735" s="9"/>
    </row>
    <row r="736" spans="5:5">
      <c r="E736" s="9"/>
    </row>
    <row r="737" spans="5:5">
      <c r="E737" s="9"/>
    </row>
    <row r="738" spans="5:5">
      <c r="E738" s="9"/>
    </row>
    <row r="739" spans="5:5">
      <c r="E739" s="9"/>
    </row>
    <row r="740" spans="5:5">
      <c r="E740" s="9"/>
    </row>
    <row r="741" spans="5:5">
      <c r="E741" s="9"/>
    </row>
    <row r="742" spans="5:5">
      <c r="E742" s="9"/>
    </row>
    <row r="743" spans="5:5">
      <c r="E743" s="9"/>
    </row>
    <row r="744" spans="5:5">
      <c r="E744" s="9"/>
    </row>
    <row r="745" spans="5:5">
      <c r="E745" s="9"/>
    </row>
    <row r="746" spans="5:5">
      <c r="E746" s="9"/>
    </row>
    <row r="747" spans="5:5">
      <c r="E747" s="9"/>
    </row>
    <row r="748" spans="5:5">
      <c r="E748" s="9"/>
    </row>
    <row r="749" spans="5:5">
      <c r="E749" s="9"/>
    </row>
    <row r="750" spans="5:5">
      <c r="E750" s="9"/>
    </row>
    <row r="751" spans="5:5">
      <c r="E751" s="9"/>
    </row>
    <row r="752" spans="5:5">
      <c r="E752" s="9"/>
    </row>
    <row r="753" spans="5:5">
      <c r="E753" s="9"/>
    </row>
    <row r="754" spans="5:5">
      <c r="E754" s="9"/>
    </row>
    <row r="755" spans="5:5">
      <c r="E755" s="9"/>
    </row>
    <row r="756" spans="5:5">
      <c r="E756" s="9"/>
    </row>
    <row r="757" spans="5:5">
      <c r="E757" s="9"/>
    </row>
    <row r="758" spans="5:5">
      <c r="E758" s="9"/>
    </row>
    <row r="759" spans="5:5">
      <c r="E759" s="9"/>
    </row>
    <row r="760" spans="5:5">
      <c r="E760" s="9"/>
    </row>
    <row r="761" spans="5:5">
      <c r="E761" s="9"/>
    </row>
    <row r="762" spans="5:5">
      <c r="E762" s="9"/>
    </row>
    <row r="763" spans="5:5">
      <c r="E763" s="9"/>
    </row>
    <row r="764" spans="5:5">
      <c r="E764" s="9"/>
    </row>
    <row r="765" spans="5:5">
      <c r="E765" s="9"/>
    </row>
    <row r="766" spans="5:5">
      <c r="E766" s="9"/>
    </row>
    <row r="767" spans="5:5">
      <c r="E767" s="9"/>
    </row>
    <row r="768" spans="5:5">
      <c r="E768" s="9"/>
    </row>
    <row r="769" spans="5:5">
      <c r="E769" s="9"/>
    </row>
    <row r="770" spans="5:5">
      <c r="E770" s="9"/>
    </row>
    <row r="771" spans="5:5">
      <c r="E771" s="9"/>
    </row>
    <row r="772" spans="5:5">
      <c r="E772" s="9"/>
    </row>
    <row r="773" spans="5:5">
      <c r="E773" s="9"/>
    </row>
    <row r="774" spans="5:5">
      <c r="E774" s="9"/>
    </row>
    <row r="775" spans="5:5">
      <c r="E775" s="9"/>
    </row>
    <row r="776" spans="5:5">
      <c r="E776" s="9"/>
    </row>
    <row r="777" spans="5:5">
      <c r="E777" s="9"/>
    </row>
    <row r="778" spans="5:5">
      <c r="E778" s="9"/>
    </row>
    <row r="779" spans="5:5">
      <c r="E779" s="9"/>
    </row>
    <row r="780" spans="5:5">
      <c r="E780" s="9"/>
    </row>
    <row r="781" spans="5:5">
      <c r="E781" s="9"/>
    </row>
    <row r="782" spans="5:5">
      <c r="E782" s="9"/>
    </row>
    <row r="783" spans="5:5">
      <c r="E783" s="9"/>
    </row>
    <row r="784" spans="5:5">
      <c r="E784" s="9"/>
    </row>
    <row r="785" spans="5:5">
      <c r="E785" s="9"/>
    </row>
    <row r="786" spans="5:5">
      <c r="E786" s="9"/>
    </row>
    <row r="787" spans="5:5">
      <c r="E787" s="9"/>
    </row>
    <row r="788" spans="5:5">
      <c r="E788" s="9"/>
    </row>
    <row r="789" spans="5:5">
      <c r="E789" s="9"/>
    </row>
    <row r="790" spans="5:5">
      <c r="E790" s="9"/>
    </row>
    <row r="791" spans="5:5">
      <c r="E791" s="9"/>
    </row>
    <row r="792" spans="5:5">
      <c r="E792" s="9"/>
    </row>
    <row r="793" spans="5:5">
      <c r="E793" s="9"/>
    </row>
    <row r="794" spans="5:5">
      <c r="E794" s="9"/>
    </row>
    <row r="795" spans="5:5">
      <c r="E795" s="9"/>
    </row>
    <row r="796" spans="5:5">
      <c r="E796" s="9"/>
    </row>
    <row r="797" spans="5:5">
      <c r="E797" s="9"/>
    </row>
    <row r="798" spans="5:5">
      <c r="E798" s="9"/>
    </row>
    <row r="799" spans="5:5">
      <c r="E799" s="9"/>
    </row>
    <row r="800" spans="5:5">
      <c r="E800" s="9"/>
    </row>
    <row r="801" spans="5:5">
      <c r="E801" s="9"/>
    </row>
    <row r="802" spans="5:5">
      <c r="E802" s="9"/>
    </row>
    <row r="803" spans="5:5">
      <c r="E803" s="9"/>
    </row>
    <row r="804" spans="5:5">
      <c r="E804" s="9"/>
    </row>
    <row r="805" spans="5:5">
      <c r="E805" s="9"/>
    </row>
    <row r="806" spans="5:5">
      <c r="E806" s="9"/>
    </row>
    <row r="807" spans="5:5">
      <c r="E807" s="9"/>
    </row>
    <row r="808" spans="5:5">
      <c r="E808" s="9"/>
    </row>
    <row r="809" spans="5:5">
      <c r="E809" s="9"/>
    </row>
    <row r="810" spans="5:5">
      <c r="E810" s="9"/>
    </row>
    <row r="811" spans="5:5">
      <c r="E811" s="9"/>
    </row>
    <row r="812" spans="5:5">
      <c r="E812" s="9"/>
    </row>
    <row r="813" spans="5:5">
      <c r="E813" s="9"/>
    </row>
    <row r="814" spans="5:5">
      <c r="E814" s="9"/>
    </row>
    <row r="815" spans="5:5">
      <c r="E815" s="9"/>
    </row>
    <row r="816" spans="5:5">
      <c r="E816" s="9"/>
    </row>
    <row r="817" spans="5:5">
      <c r="E817" s="9"/>
    </row>
    <row r="818" spans="5:5">
      <c r="E818" s="9"/>
    </row>
    <row r="819" spans="5:5">
      <c r="E819" s="9"/>
    </row>
    <row r="820" spans="5:5">
      <c r="E820" s="9"/>
    </row>
    <row r="821" spans="5:5">
      <c r="E821" s="9"/>
    </row>
    <row r="822" spans="5:5">
      <c r="E822" s="9"/>
    </row>
    <row r="823" spans="5:5">
      <c r="E823" s="9"/>
    </row>
    <row r="824" spans="5:5">
      <c r="E824" s="9"/>
    </row>
    <row r="825" spans="5:5">
      <c r="E825" s="9"/>
    </row>
    <row r="826" spans="5:5">
      <c r="E826" s="9"/>
    </row>
    <row r="827" spans="5:5">
      <c r="E827" s="9"/>
    </row>
    <row r="828" spans="5:5">
      <c r="E828" s="9"/>
    </row>
    <row r="829" spans="5:5">
      <c r="E829" s="9"/>
    </row>
    <row r="830" spans="5:5">
      <c r="E830" s="9"/>
    </row>
    <row r="831" spans="5:5">
      <c r="E831" s="9"/>
    </row>
    <row r="832" spans="5:5">
      <c r="E832" s="9"/>
    </row>
    <row r="833" spans="5:5">
      <c r="E833" s="9"/>
    </row>
    <row r="834" spans="5:5">
      <c r="E834" s="9"/>
    </row>
    <row r="835" spans="5:5">
      <c r="E835" s="9"/>
    </row>
    <row r="836" spans="5:5">
      <c r="E836" s="9"/>
    </row>
    <row r="837" spans="5:5">
      <c r="E837" s="9"/>
    </row>
    <row r="838" spans="5:5">
      <c r="E838" s="9"/>
    </row>
    <row r="839" spans="5:5">
      <c r="E839" s="9"/>
    </row>
    <row r="840" spans="5:5">
      <c r="E840" s="9"/>
    </row>
    <row r="841" spans="5:5">
      <c r="E841" s="9"/>
    </row>
    <row r="842" spans="5:5">
      <c r="E842" s="9"/>
    </row>
    <row r="843" spans="5:5">
      <c r="E843" s="9"/>
    </row>
    <row r="844" spans="5:5">
      <c r="E844" s="9"/>
    </row>
    <row r="845" spans="5:5">
      <c r="E845" s="9"/>
    </row>
    <row r="846" spans="5:5">
      <c r="E846" s="9"/>
    </row>
    <row r="847" spans="5:5">
      <c r="E847" s="9"/>
    </row>
    <row r="848" spans="5:5">
      <c r="E848" s="9"/>
    </row>
    <row r="849" spans="5:5">
      <c r="E849" s="9"/>
    </row>
    <row r="850" spans="5:5">
      <c r="E850" s="9"/>
    </row>
    <row r="851" spans="5:5">
      <c r="E851" s="9"/>
    </row>
    <row r="852" spans="5:5">
      <c r="E852" s="9"/>
    </row>
    <row r="853" spans="5:5">
      <c r="E853" s="9"/>
    </row>
    <row r="854" spans="5:5">
      <c r="E854" s="9"/>
    </row>
    <row r="855" spans="5:5">
      <c r="E855" s="9"/>
    </row>
    <row r="856" spans="5:5">
      <c r="E856" s="9"/>
    </row>
    <row r="857" spans="5:5">
      <c r="E857" s="9"/>
    </row>
    <row r="858" spans="5:5">
      <c r="E858" s="9"/>
    </row>
    <row r="859" spans="5:5">
      <c r="E859" s="9"/>
    </row>
    <row r="860" spans="5:5">
      <c r="E860" s="9"/>
    </row>
    <row r="861" spans="5:5">
      <c r="E861" s="9"/>
    </row>
    <row r="862" spans="5:5">
      <c r="E862" s="9"/>
    </row>
    <row r="863" spans="5:5">
      <c r="E863" s="9"/>
    </row>
    <row r="864" spans="5:5">
      <c r="E864" s="9"/>
    </row>
    <row r="865" spans="5:5">
      <c r="E865" s="9"/>
    </row>
    <row r="866" spans="5:5">
      <c r="E866" s="9"/>
    </row>
    <row r="867" spans="5:5">
      <c r="E867" s="9"/>
    </row>
    <row r="868" spans="5:5">
      <c r="E868" s="9"/>
    </row>
    <row r="869" spans="5:5">
      <c r="E869" s="9"/>
    </row>
    <row r="870" spans="5:5">
      <c r="E870" s="9"/>
    </row>
    <row r="871" spans="5:5">
      <c r="E871" s="9"/>
    </row>
    <row r="872" spans="5:5">
      <c r="E872" s="9"/>
    </row>
    <row r="873" spans="5:5">
      <c r="E873" s="9"/>
    </row>
    <row r="874" spans="5:5">
      <c r="E874" s="9"/>
    </row>
    <row r="875" spans="5:5">
      <c r="E875" s="9"/>
    </row>
    <row r="876" spans="5:5">
      <c r="E876" s="9"/>
    </row>
    <row r="877" spans="5:5">
      <c r="E877" s="9"/>
    </row>
    <row r="878" spans="5:5">
      <c r="E878" s="9"/>
    </row>
    <row r="879" spans="5:5">
      <c r="E879" s="9"/>
    </row>
    <row r="880" spans="5:5">
      <c r="E880" s="9"/>
    </row>
    <row r="881" spans="5:5">
      <c r="E881" s="9"/>
    </row>
    <row r="882" spans="5:5">
      <c r="E882" s="9"/>
    </row>
    <row r="883" spans="5:5">
      <c r="E883" s="9"/>
    </row>
    <row r="884" spans="5:5">
      <c r="E884" s="9"/>
    </row>
    <row r="885" spans="5:5">
      <c r="E885" s="9"/>
    </row>
    <row r="886" spans="5:5">
      <c r="E886" s="9"/>
    </row>
    <row r="887" spans="5:5">
      <c r="E887" s="9"/>
    </row>
    <row r="888" spans="5:5">
      <c r="E888" s="9"/>
    </row>
    <row r="889" spans="5:5">
      <c r="E889" s="9"/>
    </row>
    <row r="890" spans="5:5">
      <c r="E890" s="9"/>
    </row>
    <row r="891" spans="5:5">
      <c r="E891" s="9"/>
    </row>
    <row r="892" spans="5:5">
      <c r="E892" s="9"/>
    </row>
    <row r="893" spans="5:5">
      <c r="E893" s="9"/>
    </row>
    <row r="894" spans="5:5">
      <c r="E894" s="9"/>
    </row>
    <row r="895" spans="5:5">
      <c r="E895" s="9"/>
    </row>
    <row r="896" spans="5:5">
      <c r="E896" s="9"/>
    </row>
    <row r="897" spans="5:5">
      <c r="E897" s="9"/>
    </row>
    <row r="898" spans="5:5">
      <c r="E898" s="9"/>
    </row>
    <row r="899" spans="5:5">
      <c r="E899" s="9"/>
    </row>
    <row r="900" spans="5:5">
      <c r="E900" s="9"/>
    </row>
    <row r="901" spans="5:5">
      <c r="E901" s="9"/>
    </row>
    <row r="902" spans="5:5">
      <c r="E902" s="9"/>
    </row>
    <row r="903" spans="5:5">
      <c r="E903" s="9"/>
    </row>
    <row r="904" spans="5:5">
      <c r="E904" s="9"/>
    </row>
    <row r="905" spans="5:5">
      <c r="E905" s="9"/>
    </row>
    <row r="906" spans="5:5">
      <c r="E906" s="9"/>
    </row>
    <row r="907" spans="5:5">
      <c r="E907" s="9"/>
    </row>
    <row r="908" spans="5:5">
      <c r="E908" s="9"/>
    </row>
    <row r="909" spans="5:5">
      <c r="E909" s="9"/>
    </row>
    <row r="910" spans="5:5">
      <c r="E910" s="9"/>
    </row>
    <row r="911" spans="5:5">
      <c r="E911" s="9"/>
    </row>
    <row r="912" spans="5:5">
      <c r="E912" s="9"/>
    </row>
    <row r="913" spans="5:5">
      <c r="E913" s="9"/>
    </row>
    <row r="914" spans="5:5">
      <c r="E914" s="9"/>
    </row>
    <row r="915" spans="5:5">
      <c r="E915" s="9"/>
    </row>
    <row r="916" spans="5:5">
      <c r="E916" s="9"/>
    </row>
    <row r="917" spans="5:5">
      <c r="E917" s="9"/>
    </row>
    <row r="918" spans="5:5">
      <c r="E918" s="9"/>
    </row>
    <row r="919" spans="5:5">
      <c r="E919" s="9"/>
    </row>
    <row r="920" spans="5:5">
      <c r="E920" s="9"/>
    </row>
    <row r="921" spans="5:5">
      <c r="E921" s="9"/>
    </row>
    <row r="922" spans="5:5">
      <c r="E922" s="9"/>
    </row>
    <row r="923" spans="5:5">
      <c r="E923" s="9"/>
    </row>
    <row r="924" spans="5:5">
      <c r="E924" s="9"/>
    </row>
    <row r="925" spans="5:5">
      <c r="E925" s="9"/>
    </row>
    <row r="926" spans="5:5">
      <c r="E926" s="9"/>
    </row>
    <row r="927" spans="5:5">
      <c r="E927" s="9"/>
    </row>
    <row r="928" spans="5:5">
      <c r="E928" s="9"/>
    </row>
    <row r="929" spans="5:5">
      <c r="E929" s="9"/>
    </row>
    <row r="930" spans="5:5">
      <c r="E930" s="9"/>
    </row>
    <row r="931" spans="5:5">
      <c r="E931" s="9"/>
    </row>
    <row r="932" spans="5:5">
      <c r="E932" s="9"/>
    </row>
    <row r="933" spans="5:5">
      <c r="E933" s="9"/>
    </row>
    <row r="934" spans="5:5">
      <c r="E934" s="9"/>
    </row>
    <row r="935" spans="5:5">
      <c r="E935" s="9"/>
    </row>
    <row r="936" spans="5:5">
      <c r="E936" s="9"/>
    </row>
    <row r="937" spans="5:5">
      <c r="E937" s="9"/>
    </row>
    <row r="938" spans="5:5">
      <c r="E938" s="9"/>
    </row>
    <row r="939" spans="5:5">
      <c r="E939" s="9"/>
    </row>
    <row r="940" spans="5:5">
      <c r="E940" s="9"/>
    </row>
    <row r="941" spans="5:5">
      <c r="E941" s="9"/>
    </row>
    <row r="942" spans="5:5">
      <c r="E942" s="9"/>
    </row>
    <row r="943" spans="5:5">
      <c r="E943" s="9"/>
    </row>
    <row r="944" spans="5:5">
      <c r="E944" s="9"/>
    </row>
    <row r="945" spans="5:5">
      <c r="E945" s="9"/>
    </row>
    <row r="946" spans="5:5">
      <c r="E946" s="9"/>
    </row>
    <row r="947" spans="5:5">
      <c r="E947" s="9"/>
    </row>
    <row r="948" spans="5:5">
      <c r="E948" s="9"/>
    </row>
    <row r="949" spans="5:5">
      <c r="E949" s="9"/>
    </row>
    <row r="950" spans="5:5">
      <c r="E950" s="9"/>
    </row>
    <row r="951" spans="5:5">
      <c r="E951" s="9"/>
    </row>
    <row r="952" spans="5:5">
      <c r="E952" s="9"/>
    </row>
    <row r="953" spans="5:5">
      <c r="E953" s="9"/>
    </row>
    <row r="954" spans="5:5">
      <c r="E954" s="9"/>
    </row>
    <row r="955" spans="5:5">
      <c r="E955" s="9"/>
    </row>
    <row r="956" spans="5:5">
      <c r="E956" s="9"/>
    </row>
    <row r="957" spans="5:5">
      <c r="E957" s="9"/>
    </row>
    <row r="958" spans="5:5">
      <c r="E958" s="9"/>
    </row>
    <row r="959" spans="5:5">
      <c r="E959" s="9"/>
    </row>
    <row r="960" spans="5:5">
      <c r="E960" s="9"/>
    </row>
    <row r="961" spans="5:5">
      <c r="E961" s="9"/>
    </row>
    <row r="962" spans="5:5">
      <c r="E962" s="9"/>
    </row>
    <row r="963" spans="5:5">
      <c r="E963" s="9"/>
    </row>
    <row r="964" spans="5:5">
      <c r="E964" s="9"/>
    </row>
    <row r="965" spans="5:5">
      <c r="E965" s="9"/>
    </row>
    <row r="966" spans="5:5">
      <c r="E966" s="9"/>
    </row>
    <row r="967" spans="5:5">
      <c r="E967" s="9"/>
    </row>
    <row r="968" spans="5:5">
      <c r="E968" s="9"/>
    </row>
    <row r="969" spans="5:5">
      <c r="E969" s="9"/>
    </row>
    <row r="970" spans="5:5">
      <c r="E970" s="9"/>
    </row>
    <row r="971" spans="5:5">
      <c r="E971" s="9"/>
    </row>
    <row r="972" spans="5:5">
      <c r="E972" s="9"/>
    </row>
    <row r="973" spans="5:5">
      <c r="E973" s="9"/>
    </row>
    <row r="974" spans="5:5">
      <c r="E974" s="9"/>
    </row>
    <row r="975" spans="5:5">
      <c r="E975" s="9"/>
    </row>
    <row r="976" spans="5:5">
      <c r="E976" s="9"/>
    </row>
    <row r="977" spans="5:5">
      <c r="E977" s="9"/>
    </row>
    <row r="978" spans="5:5">
      <c r="E978" s="9"/>
    </row>
    <row r="979" spans="5:5">
      <c r="E979" s="9"/>
    </row>
    <row r="980" spans="5:5">
      <c r="E980" s="9"/>
    </row>
    <row r="981" spans="5:5">
      <c r="E981" s="9"/>
    </row>
    <row r="982" spans="5:5">
      <c r="E982" s="9"/>
    </row>
    <row r="983" spans="5:5">
      <c r="E983" s="9"/>
    </row>
    <row r="984" spans="5:5">
      <c r="E984" s="9"/>
    </row>
    <row r="985" spans="5:5">
      <c r="E985" s="9"/>
    </row>
    <row r="986" spans="5:5">
      <c r="E986" s="9"/>
    </row>
    <row r="987" spans="5:5">
      <c r="E987" s="9"/>
    </row>
    <row r="988" spans="5:5">
      <c r="E988" s="9"/>
    </row>
    <row r="989" spans="5:5">
      <c r="E989" s="9"/>
    </row>
    <row r="990" spans="5:5">
      <c r="E990" s="9"/>
    </row>
    <row r="991" spans="5:5">
      <c r="E991" s="9"/>
    </row>
    <row r="992" spans="5:5">
      <c r="E992" s="9"/>
    </row>
    <row r="993" spans="5:5">
      <c r="E993" s="9"/>
    </row>
    <row r="994" spans="5:5">
      <c r="E994" s="9"/>
    </row>
    <row r="995" spans="5:5">
      <c r="E995" s="9"/>
    </row>
    <row r="996" spans="5:5">
      <c r="E996" s="9"/>
    </row>
    <row r="997" spans="5:5">
      <c r="E997" s="9"/>
    </row>
    <row r="998" spans="5:5">
      <c r="E998" s="9"/>
    </row>
    <row r="999" spans="5:5">
      <c r="E999" s="9"/>
    </row>
    <row r="1000" spans="5:5">
      <c r="E100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 2021</vt:lpstr>
      <vt:lpstr>Utregning år til FI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Anne Linn Kumano-Ensby</cp:lastModifiedBy>
  <dcterms:modified xsi:type="dcterms:W3CDTF">2021-08-27T20:22:05Z</dcterms:modified>
</cp:coreProperties>
</file>